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pful OSP stuff\Budget Templates\CPRIT\Rev 2018\"/>
    </mc:Choice>
  </mc:AlternateContent>
  <bookViews>
    <workbookView xWindow="480" yWindow="30" windowWidth="27795" windowHeight="13350"/>
  </bookViews>
  <sheets>
    <sheet name="Year 1" sheetId="1" r:id="rId1"/>
    <sheet name="Year 2" sheetId="2" r:id="rId2"/>
    <sheet name="Year 3" sheetId="3" r:id="rId3"/>
    <sheet name="Year 4" sheetId="5" r:id="rId4"/>
    <sheet name="Year 5" sheetId="6" r:id="rId5"/>
    <sheet name="Summary" sheetId="7" r:id="rId6"/>
    <sheet name="DataValidation" sheetId="9" state="hidden" r:id="rId7"/>
  </sheets>
  <definedNames>
    <definedName name="_xlnm.Print_Area" localSheetId="5">Summary!$A$1:$L$53</definedName>
    <definedName name="_xlnm.Print_Area" localSheetId="0">'Year 1'!$A$1:$L$53</definedName>
    <definedName name="_xlnm.Print_Area" localSheetId="1">'Year 2'!$A$1:$L$53</definedName>
    <definedName name="_xlnm.Print_Area" localSheetId="2">'Year 3'!$A$1:$L$53</definedName>
    <definedName name="_xlnm.Print_Area" localSheetId="3">'Year 4'!$A$1:$L$53</definedName>
    <definedName name="_xlnm.Print_Area" localSheetId="4">'Year 5'!$A$1:$L$53</definedName>
  </definedNames>
  <calcPr calcId="152511"/>
</workbook>
</file>

<file path=xl/calcChain.xml><?xml version="1.0" encoding="utf-8"?>
<calcChain xmlns="http://schemas.openxmlformats.org/spreadsheetml/2006/main">
  <c r="L50" i="6" l="1"/>
  <c r="L38" i="6"/>
  <c r="L34" i="6"/>
  <c r="K25" i="6" a="1"/>
  <c r="K24" i="6" a="1"/>
  <c r="K23" i="6" a="1"/>
  <c r="K22" i="6" a="1"/>
  <c r="K21" i="6" a="1"/>
  <c r="K20" i="6" a="1"/>
  <c r="K19" i="6" a="1"/>
  <c r="K18" i="6" a="1"/>
  <c r="K17" i="6" a="1"/>
  <c r="K16" i="6" a="1"/>
  <c r="K13" i="6" a="1"/>
  <c r="K12" i="6" a="1"/>
  <c r="K11" i="6" a="1"/>
  <c r="K10" i="6" a="1"/>
  <c r="K9" i="6" a="1"/>
  <c r="K8" i="6" a="1"/>
  <c r="K7" i="6" a="1"/>
  <c r="K6" i="6" a="1"/>
  <c r="L50" i="5"/>
  <c r="L38" i="5"/>
  <c r="L34" i="5"/>
  <c r="K25" i="5" a="1"/>
  <c r="K24" i="5" a="1"/>
  <c r="K23" i="5" a="1"/>
  <c r="K22" i="5" a="1"/>
  <c r="K21" i="5" a="1"/>
  <c r="K20" i="5" a="1"/>
  <c r="K19" i="5" a="1"/>
  <c r="K18" i="5" a="1"/>
  <c r="K17" i="5" a="1"/>
  <c r="K16" i="5" a="1"/>
  <c r="K13" i="5" a="1"/>
  <c r="K12" i="5" a="1"/>
  <c r="K11" i="5" a="1"/>
  <c r="K10" i="5" a="1"/>
  <c r="K9" i="5" a="1"/>
  <c r="K8" i="5" a="1"/>
  <c r="K7" i="5" a="1"/>
  <c r="K6" i="5" a="1"/>
  <c r="L50" i="3"/>
  <c r="L38" i="3"/>
  <c r="L34" i="3"/>
  <c r="L50" i="2"/>
  <c r="L38" i="2"/>
  <c r="L34" i="2"/>
  <c r="L50" i="1"/>
  <c r="L38" i="1"/>
  <c r="L34" i="1"/>
  <c r="K25" i="2" a="1"/>
  <c r="K24" i="2" a="1"/>
  <c r="K23" i="2" a="1"/>
  <c r="K22" i="2" a="1"/>
  <c r="K21" i="2" a="1"/>
  <c r="K20" i="2" a="1"/>
  <c r="K19" i="2" a="1"/>
  <c r="K18" i="2" a="1"/>
  <c r="K17" i="2" a="1"/>
  <c r="K16" i="2" a="1"/>
  <c r="K13" i="2" a="1"/>
  <c r="K12" i="2" a="1"/>
  <c r="K11" i="2" a="1"/>
  <c r="K10" i="2" a="1"/>
  <c r="K9" i="2" a="1"/>
  <c r="K8" i="2" a="1"/>
  <c r="K7" i="2" a="1"/>
  <c r="K6" i="2" a="1"/>
  <c r="K25" i="1" a="1"/>
  <c r="K24" i="1" a="1"/>
  <c r="K23" i="1" a="1"/>
  <c r="K22" i="1" a="1"/>
  <c r="K21" i="1" a="1"/>
  <c r="K20" i="1" a="1"/>
  <c r="K19" i="1" a="1"/>
  <c r="K18" i="1" a="1"/>
  <c r="K17" i="1" a="1"/>
  <c r="K16" i="1" a="1"/>
  <c r="K13" i="1" a="1"/>
  <c r="K12" i="1" a="1"/>
  <c r="K11" i="1" a="1"/>
  <c r="K10" i="1" a="1"/>
  <c r="K9" i="1" a="1"/>
  <c r="K8" i="1" a="1"/>
  <c r="K7" i="1" a="1"/>
  <c r="K6" i="1" a="1"/>
  <c r="K13" i="3" a="1"/>
  <c r="K12" i="3" a="1"/>
  <c r="K11" i="3" a="1"/>
  <c r="K10" i="3" a="1"/>
  <c r="K9" i="3" a="1"/>
  <c r="K8" i="3" a="1"/>
  <c r="K7" i="3" a="1"/>
  <c r="K6" i="3" a="1"/>
  <c r="K25" i="3" a="1"/>
  <c r="K24" i="3" a="1"/>
  <c r="K23" i="3" a="1"/>
  <c r="K22" i="3" a="1"/>
  <c r="K21" i="3" a="1"/>
  <c r="K20" i="3" a="1"/>
  <c r="K19" i="3" a="1"/>
  <c r="K18" i="3" a="1"/>
  <c r="K17" i="3" a="1"/>
  <c r="K16" i="3" a="1"/>
  <c r="L53" i="7" l="1" a="1"/>
  <c r="L52" i="7" a="1"/>
  <c r="L51" i="7" a="1"/>
  <c r="L53" i="6" a="1"/>
  <c r="L52" i="6" a="1"/>
  <c r="L51" i="6" a="1"/>
  <c r="L53" i="5" a="1"/>
  <c r="L52" i="5" a="1"/>
  <c r="L51" i="5" a="1"/>
  <c r="L53" i="3" a="1"/>
  <c r="L52" i="3" a="1"/>
  <c r="L51" i="3" a="1"/>
  <c r="L53" i="2" a="1"/>
  <c r="L52" i="2" a="1"/>
  <c r="L51" i="2" a="1"/>
  <c r="L53" i="1" a="1"/>
  <c r="L52" i="1" a="1"/>
  <c r="L51" i="1" l="1" a="1"/>
  <c r="H25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K23" i="1" l="1"/>
  <c r="G8" i="2"/>
  <c r="H8" i="2" s="1"/>
  <c r="G6" i="2"/>
  <c r="H6" i="2" s="1"/>
  <c r="J12" i="3"/>
  <c r="L24" i="7"/>
  <c r="L23" i="7"/>
  <c r="C24" i="7"/>
  <c r="C23" i="7"/>
  <c r="J24" i="6"/>
  <c r="J23" i="6"/>
  <c r="J24" i="5"/>
  <c r="J23" i="5"/>
  <c r="J24" i="3"/>
  <c r="J23" i="3"/>
  <c r="J24" i="2"/>
  <c r="J23" i="2"/>
  <c r="J24" i="1"/>
  <c r="K24" i="1" s="1"/>
  <c r="G24" i="2"/>
  <c r="H24" i="2" s="1"/>
  <c r="J23" i="1"/>
  <c r="K24" i="2" l="1"/>
  <c r="G24" i="3"/>
  <c r="H24" i="3" s="1"/>
  <c r="K24" i="3" s="1"/>
  <c r="G23" i="2"/>
  <c r="H23" i="2" s="1"/>
  <c r="K23" i="2" s="1"/>
  <c r="G24" i="5" l="1"/>
  <c r="G23" i="3"/>
  <c r="H23" i="3" s="1"/>
  <c r="K23" i="3" s="1"/>
  <c r="F8" i="3"/>
  <c r="F8" i="2"/>
  <c r="F7" i="2"/>
  <c r="F6" i="2"/>
  <c r="H24" i="5" l="1"/>
  <c r="G23" i="5"/>
  <c r="H23" i="5" s="1"/>
  <c r="K23" i="5" s="1"/>
  <c r="B6" i="2"/>
  <c r="F13" i="5"/>
  <c r="F12" i="5"/>
  <c r="F11" i="5"/>
  <c r="F10" i="5"/>
  <c r="F9" i="5"/>
  <c r="F8" i="5"/>
  <c r="F7" i="5"/>
  <c r="B13" i="5"/>
  <c r="B12" i="5"/>
  <c r="B11" i="5"/>
  <c r="B10" i="5"/>
  <c r="B9" i="5"/>
  <c r="B8" i="5"/>
  <c r="B7" i="5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L49" i="7"/>
  <c r="L48" i="7"/>
  <c r="L47" i="7"/>
  <c r="L46" i="7"/>
  <c r="L45" i="7"/>
  <c r="L43" i="7"/>
  <c r="L42" i="7"/>
  <c r="L41" i="7"/>
  <c r="L40" i="7"/>
  <c r="L37" i="7"/>
  <c r="L36" i="7"/>
  <c r="L33" i="7"/>
  <c r="L32" i="7"/>
  <c r="L31" i="7"/>
  <c r="L30" i="7"/>
  <c r="L29" i="7"/>
  <c r="C25" i="7"/>
  <c r="C22" i="7"/>
  <c r="C21" i="7"/>
  <c r="C20" i="7"/>
  <c r="C19" i="7"/>
  <c r="C18" i="7"/>
  <c r="C17" i="7"/>
  <c r="L25" i="7"/>
  <c r="L22" i="7"/>
  <c r="L21" i="7"/>
  <c r="L20" i="7"/>
  <c r="L19" i="7"/>
  <c r="L18" i="7"/>
  <c r="L17" i="7"/>
  <c r="L16" i="7"/>
  <c r="C16" i="7"/>
  <c r="L13" i="7"/>
  <c r="L12" i="7"/>
  <c r="L11" i="7"/>
  <c r="L10" i="7"/>
  <c r="L9" i="7"/>
  <c r="L8" i="7"/>
  <c r="L7" i="7"/>
  <c r="L6" i="7"/>
  <c r="J25" i="7"/>
  <c r="H25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G24" i="6" l="1"/>
  <c r="H24" i="6" s="1"/>
  <c r="K24" i="5"/>
  <c r="G23" i="6"/>
  <c r="L38" i="7"/>
  <c r="L34" i="7"/>
  <c r="F13" i="6"/>
  <c r="F12" i="6"/>
  <c r="F11" i="6"/>
  <c r="F10" i="6"/>
  <c r="F9" i="6"/>
  <c r="F8" i="6"/>
  <c r="F7" i="6"/>
  <c r="B13" i="6"/>
  <c r="B12" i="6"/>
  <c r="B11" i="6"/>
  <c r="B10" i="6"/>
  <c r="B9" i="6"/>
  <c r="B8" i="6"/>
  <c r="B7" i="6"/>
  <c r="F6" i="6"/>
  <c r="B6" i="6"/>
  <c r="F6" i="5"/>
  <c r="B6" i="5"/>
  <c r="F12" i="2"/>
  <c r="F11" i="2"/>
  <c r="F10" i="2"/>
  <c r="F9" i="2"/>
  <c r="B13" i="2"/>
  <c r="B12" i="2"/>
  <c r="B11" i="2"/>
  <c r="B10" i="2"/>
  <c r="B9" i="2"/>
  <c r="B8" i="2"/>
  <c r="B7" i="2"/>
  <c r="F13" i="3"/>
  <c r="F12" i="3"/>
  <c r="F11" i="3"/>
  <c r="F10" i="3"/>
  <c r="F9" i="3"/>
  <c r="F7" i="3"/>
  <c r="B13" i="3"/>
  <c r="B12" i="3"/>
  <c r="B11" i="3"/>
  <c r="B10" i="3"/>
  <c r="B9" i="3"/>
  <c r="B8" i="3"/>
  <c r="B7" i="3"/>
  <c r="B6" i="3"/>
  <c r="F6" i="3"/>
  <c r="J25" i="6"/>
  <c r="J22" i="6"/>
  <c r="J21" i="6"/>
  <c r="J20" i="6"/>
  <c r="J19" i="6"/>
  <c r="J18" i="6"/>
  <c r="J17" i="6"/>
  <c r="J16" i="6"/>
  <c r="J13" i="6"/>
  <c r="J12" i="6"/>
  <c r="J11" i="6"/>
  <c r="J10" i="6"/>
  <c r="J9" i="6"/>
  <c r="J8" i="6"/>
  <c r="J7" i="6"/>
  <c r="J6" i="6"/>
  <c r="J25" i="5"/>
  <c r="J22" i="5"/>
  <c r="J21" i="5"/>
  <c r="J20" i="5"/>
  <c r="J19" i="5"/>
  <c r="J18" i="5"/>
  <c r="J17" i="5"/>
  <c r="J16" i="5"/>
  <c r="J13" i="5"/>
  <c r="J12" i="5"/>
  <c r="J11" i="5"/>
  <c r="J10" i="5"/>
  <c r="J9" i="5"/>
  <c r="J8" i="5"/>
  <c r="J7" i="5"/>
  <c r="J6" i="5"/>
  <c r="J25" i="3"/>
  <c r="J22" i="3"/>
  <c r="J21" i="3"/>
  <c r="J20" i="3"/>
  <c r="J19" i="3"/>
  <c r="J18" i="3"/>
  <c r="J17" i="3"/>
  <c r="J16" i="3"/>
  <c r="J13" i="3"/>
  <c r="J11" i="3"/>
  <c r="J10" i="3"/>
  <c r="J9" i="3"/>
  <c r="J8" i="3"/>
  <c r="J7" i="3"/>
  <c r="J6" i="3"/>
  <c r="J25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K8" i="2" s="1"/>
  <c r="J7" i="2"/>
  <c r="J6" i="2"/>
  <c r="K6" i="2" s="1"/>
  <c r="K24" i="7" l="1"/>
  <c r="K24" i="6"/>
  <c r="H23" i="6"/>
  <c r="G7" i="2"/>
  <c r="H7" i="2" s="1"/>
  <c r="K7" i="2" s="1"/>
  <c r="G9" i="2"/>
  <c r="H9" i="2" s="1"/>
  <c r="K9" i="2" s="1"/>
  <c r="G10" i="2"/>
  <c r="H10" i="2" s="1"/>
  <c r="K10" i="2" s="1"/>
  <c r="G11" i="2"/>
  <c r="H11" i="2" s="1"/>
  <c r="K11" i="2" s="1"/>
  <c r="G12" i="2"/>
  <c r="H12" i="2" s="1"/>
  <c r="K12" i="2" s="1"/>
  <c r="G13" i="2"/>
  <c r="H13" i="2" s="1"/>
  <c r="K13" i="2" s="1"/>
  <c r="J25" i="1"/>
  <c r="K25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G25" i="2"/>
  <c r="H25" i="2" s="1"/>
  <c r="K25" i="2" s="1"/>
  <c r="G22" i="2"/>
  <c r="H22" i="2" s="1"/>
  <c r="K22" i="2" s="1"/>
  <c r="G21" i="2"/>
  <c r="H21" i="2" s="1"/>
  <c r="K21" i="2" s="1"/>
  <c r="G20" i="2"/>
  <c r="H20" i="2" s="1"/>
  <c r="K20" i="2" s="1"/>
  <c r="G19" i="2"/>
  <c r="H19" i="2" s="1"/>
  <c r="K19" i="2" s="1"/>
  <c r="G18" i="2"/>
  <c r="H18" i="2" s="1"/>
  <c r="K18" i="2" s="1"/>
  <c r="G17" i="2"/>
  <c r="H17" i="2" s="1"/>
  <c r="K17" i="2" s="1"/>
  <c r="G16" i="2"/>
  <c r="H16" i="2" s="1"/>
  <c r="K16" i="2" s="1"/>
  <c r="L26" i="1" l="1"/>
  <c r="K23" i="6"/>
  <c r="K23" i="7" s="1"/>
  <c r="L26" i="2"/>
  <c r="L14" i="1"/>
  <c r="L14" i="2"/>
  <c r="G25" i="3"/>
  <c r="H25" i="3" s="1"/>
  <c r="K25" i="3" s="1"/>
  <c r="G16" i="3"/>
  <c r="H16" i="3" s="1"/>
  <c r="K16" i="3" s="1"/>
  <c r="G17" i="3"/>
  <c r="H17" i="3" s="1"/>
  <c r="K17" i="3" s="1"/>
  <c r="G18" i="3"/>
  <c r="H18" i="3" s="1"/>
  <c r="K18" i="3" s="1"/>
  <c r="G19" i="3"/>
  <c r="H19" i="3" s="1"/>
  <c r="K19" i="3" s="1"/>
  <c r="G20" i="3"/>
  <c r="H20" i="3" s="1"/>
  <c r="K20" i="3" s="1"/>
  <c r="G21" i="3"/>
  <c r="H21" i="3" s="1"/>
  <c r="K21" i="3" s="1"/>
  <c r="G22" i="3"/>
  <c r="H22" i="3" s="1"/>
  <c r="K22" i="3" s="1"/>
  <c r="L27" i="1" l="1"/>
  <c r="L27" i="2"/>
  <c r="L26" i="3"/>
  <c r="G21" i="5"/>
  <c r="H21" i="5" s="1"/>
  <c r="K21" i="5" s="1"/>
  <c r="G16" i="5"/>
  <c r="H16" i="5" s="1"/>
  <c r="K16" i="5" s="1"/>
  <c r="G19" i="5"/>
  <c r="H19" i="5" s="1"/>
  <c r="K19" i="5" s="1"/>
  <c r="G25" i="5"/>
  <c r="H25" i="5" s="1"/>
  <c r="K25" i="5" s="1"/>
  <c r="G22" i="5"/>
  <c r="H22" i="5" s="1"/>
  <c r="K22" i="5" s="1"/>
  <c r="G18" i="5"/>
  <c r="H18" i="5" s="1"/>
  <c r="K18" i="5" s="1"/>
  <c r="G17" i="5"/>
  <c r="H17" i="5" s="1"/>
  <c r="K17" i="5" s="1"/>
  <c r="G20" i="5"/>
  <c r="H20" i="5" s="1"/>
  <c r="K20" i="5" s="1"/>
  <c r="L26" i="5" l="1"/>
  <c r="L51" i="1"/>
  <c r="G19" i="6"/>
  <c r="H19" i="6" s="1"/>
  <c r="K19" i="6" s="1"/>
  <c r="G21" i="6"/>
  <c r="H21" i="6" s="1"/>
  <c r="K21" i="6" s="1"/>
  <c r="G18" i="6"/>
  <c r="H18" i="6" s="1"/>
  <c r="K18" i="6" s="1"/>
  <c r="G20" i="6"/>
  <c r="H20" i="6" s="1"/>
  <c r="K20" i="6" s="1"/>
  <c r="G17" i="6"/>
  <c r="H17" i="6" s="1"/>
  <c r="K17" i="6" s="1"/>
  <c r="G22" i="6"/>
  <c r="H22" i="6" s="1"/>
  <c r="K22" i="6" s="1"/>
  <c r="G16" i="6"/>
  <c r="H16" i="6" s="1"/>
  <c r="K16" i="6" s="1"/>
  <c r="G25" i="6"/>
  <c r="H25" i="6" s="1"/>
  <c r="K25" i="6" s="1"/>
  <c r="L26" i="6" l="1"/>
  <c r="L52" i="1"/>
  <c r="L53" i="1" s="1"/>
  <c r="K25" i="7"/>
  <c r="K20" i="7"/>
  <c r="K18" i="7"/>
  <c r="K22" i="7"/>
  <c r="K21" i="7"/>
  <c r="K17" i="7"/>
  <c r="K19" i="7"/>
  <c r="K16" i="7" l="1"/>
  <c r="L26" i="7" l="1"/>
  <c r="L44" i="7"/>
  <c r="L50" i="7" s="1"/>
  <c r="G13" i="3" l="1"/>
  <c r="H13" i="3" s="1"/>
  <c r="K13" i="3" s="1"/>
  <c r="G10" i="3"/>
  <c r="H10" i="3" s="1"/>
  <c r="K10" i="3" s="1"/>
  <c r="G11" i="3"/>
  <c r="H11" i="3" s="1"/>
  <c r="K11" i="3" s="1"/>
  <c r="G9" i="3"/>
  <c r="H9" i="3" s="1"/>
  <c r="K9" i="3" s="1"/>
  <c r="G8" i="3"/>
  <c r="H8" i="3" s="1"/>
  <c r="K8" i="3" s="1"/>
  <c r="G12" i="3"/>
  <c r="H12" i="3" s="1"/>
  <c r="K12" i="3" s="1"/>
  <c r="G7" i="3"/>
  <c r="H7" i="3" s="1"/>
  <c r="K7" i="3" s="1"/>
  <c r="G12" i="5" l="1"/>
  <c r="H12" i="5" s="1"/>
  <c r="K12" i="5" s="1"/>
  <c r="G10" i="5"/>
  <c r="G11" i="5"/>
  <c r="G13" i="5"/>
  <c r="G7" i="5"/>
  <c r="G8" i="5"/>
  <c r="H8" i="5" s="1"/>
  <c r="K8" i="5" s="1"/>
  <c r="G9" i="5"/>
  <c r="H9" i="5" s="1"/>
  <c r="K9" i="5" s="1"/>
  <c r="G12" i="6" l="1"/>
  <c r="H12" i="6" s="1"/>
  <c r="H13" i="5"/>
  <c r="K13" i="5" s="1"/>
  <c r="H11" i="5"/>
  <c r="H10" i="5"/>
  <c r="K10" i="5" s="1"/>
  <c r="H7" i="5"/>
  <c r="G8" i="6"/>
  <c r="G9" i="6"/>
  <c r="K12" i="6" l="1"/>
  <c r="K12" i="7" s="1"/>
  <c r="G11" i="6"/>
  <c r="K11" i="5"/>
  <c r="G7" i="6"/>
  <c r="H7" i="6" s="1"/>
  <c r="K7" i="5"/>
  <c r="G13" i="6"/>
  <c r="H13" i="6" s="1"/>
  <c r="H11" i="6"/>
  <c r="K11" i="6" s="1"/>
  <c r="G10" i="6"/>
  <c r="H9" i="6"/>
  <c r="H8" i="6"/>
  <c r="G6" i="3"/>
  <c r="H6" i="3" s="1"/>
  <c r="K6" i="3" s="1"/>
  <c r="L14" i="3" s="1"/>
  <c r="L27" i="3" s="1"/>
  <c r="K13" i="6" l="1"/>
  <c r="K13" i="7" s="1"/>
  <c r="K9" i="6"/>
  <c r="K9" i="7" s="1"/>
  <c r="K8" i="6"/>
  <c r="K8" i="7" s="1"/>
  <c r="K7" i="6"/>
  <c r="K7" i="7" s="1"/>
  <c r="K11" i="7"/>
  <c r="H10" i="6"/>
  <c r="G6" i="5"/>
  <c r="L51" i="3"/>
  <c r="L52" i="3" s="1"/>
  <c r="L53" i="3" s="1"/>
  <c r="K10" i="6" l="1"/>
  <c r="K10" i="7" s="1"/>
  <c r="H6" i="5"/>
  <c r="G6" i="6" l="1"/>
  <c r="K6" i="5"/>
  <c r="L14" i="5" s="1"/>
  <c r="L27" i="5" s="1"/>
  <c r="L51" i="5" s="1"/>
  <c r="L52" i="5" s="1"/>
  <c r="L53" i="5" s="1"/>
  <c r="H6" i="6"/>
  <c r="K6" i="6" s="1"/>
  <c r="L14" i="6" s="1"/>
  <c r="L27" i="6" s="1"/>
  <c r="L51" i="6" l="1"/>
  <c r="L52" i="6" s="1"/>
  <c r="L53" i="6" s="1"/>
  <c r="K6" i="7"/>
  <c r="L14" i="7" s="1"/>
  <c r="L27" i="7" s="1"/>
  <c r="L51" i="7" s="1"/>
  <c r="L52" i="7" s="1"/>
  <c r="L53" i="7" s="1"/>
  <c r="L51" i="2"/>
  <c r="L52" i="2" l="1"/>
  <c r="L53" i="2" s="1"/>
</calcChain>
</file>

<file path=xl/comments1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3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4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5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sharedStrings.xml><?xml version="1.0" encoding="utf-8"?>
<sst xmlns="http://schemas.openxmlformats.org/spreadsheetml/2006/main" count="634" uniqueCount="62">
  <si>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</si>
  <si>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</si>
  <si>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</si>
  <si>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</si>
  <si>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</si>
  <si>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</si>
  <si>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</si>
  <si>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</si>
  <si>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</si>
  <si>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</si>
  <si>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</si>
  <si>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</si>
  <si>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</si>
  <si>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</si>
  <si>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</si>
  <si>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</si>
  <si>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</si>
  <si>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</si>
  <si>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</si>
  <si>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</si>
  <si>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</si>
  <si>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</si>
  <si>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</si>
  <si>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</si>
  <si>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</si>
  <si>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</si>
  <si>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</si>
  <si>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</si>
  <si>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</si>
  <si>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</si>
  <si>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</si>
  <si>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</si>
  <si>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Consultant Services</t>
  </si>
  <si>
    <t>9.</t>
  </si>
  <si>
    <t>10.</t>
  </si>
  <si>
    <t>% Effort</t>
  </si>
  <si>
    <t>Cal Mos</t>
  </si>
  <si>
    <t>Total Other Direct Costs</t>
  </si>
  <si>
    <t>TOTAL DIRECT COSTS</t>
  </si>
  <si>
    <t>TOTAL DIRECT and INDIRECT COSTS</t>
  </si>
  <si>
    <t>BUDGET PERIOD 2</t>
  </si>
  <si>
    <t>BUDGET PERIOD 3</t>
  </si>
  <si>
    <t>BUDGET PERIOD 4</t>
  </si>
  <si>
    <t>BUDGET PERIOD 5</t>
  </si>
  <si>
    <t>SUMMARY BUDGET</t>
  </si>
  <si>
    <t>PD/PI</t>
  </si>
  <si>
    <t>Co-Investigator</t>
  </si>
  <si>
    <t>Collaborator</t>
  </si>
  <si>
    <t>Faculty</t>
  </si>
  <si>
    <t>Other</t>
  </si>
  <si>
    <t>Institutional Base Salary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</si>
  <si>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</si>
  <si>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</si>
  <si>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</si>
  <si>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t>Supplies</t>
  </si>
  <si>
    <t>Services Charges (Screening or Survivorship) (Sponsor Requires Details in Justification)</t>
  </si>
  <si>
    <r>
      <t xml:space="preserve">Contractual (Subaward/Consortium)                      </t>
    </r>
    <r>
      <rPr>
        <sz val="9"/>
        <color rgb="FF00B050"/>
        <rFont val="Arial"/>
        <family val="2"/>
      </rPr>
      <t xml:space="preserve"> </t>
    </r>
    <r>
      <rPr>
        <b/>
        <sz val="9"/>
        <color rgb="FF00B050"/>
        <rFont val="Arial"/>
        <family val="2"/>
      </rPr>
      <t>Enter ONLY DIRECT COSTS in this line item  -----------------------&gt;</t>
    </r>
  </si>
  <si>
    <t>PER SPONSOR GUIDELINES</t>
  </si>
  <si>
    <r>
      <t>INDIRECT COST (</t>
    </r>
    <r>
      <rPr>
        <sz val="9"/>
        <color rgb="FFFF0000"/>
        <rFont val="Arial"/>
        <family val="2"/>
      </rPr>
      <t>5.263% of Direct Costs</t>
    </r>
    <r>
      <rPr>
        <sz val="9"/>
        <color theme="1"/>
        <rFont val="Arial"/>
        <family val="2"/>
      </rPr>
      <t>)</t>
    </r>
  </si>
  <si>
    <t>Per CPRIT - Fringe may not exceed 35% of the salary requested (per person)</t>
  </si>
  <si>
    <t>CPRIT BUDGET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</si>
  <si>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External Audit as Required by CPRIT (REQUIRED - DO NOT REMOVE)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</si>
</sst>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&quot;$&quot;#,##0"/>
    <numFmt numFmtId="165" formatCode="[$$-409]#,##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 style="thin">
        <color theme="7" tint="-0.24994659260841701"/>
      </left>
      <right style="thin">
        <color indexed="64"/>
      </right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thin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quotePrefix="1" applyNumberFormat="1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0" borderId="27" xfId="0" quotePrefix="1" applyNumberFormat="1" applyFont="1" applyBorder="1" applyAlignment="1">
      <alignment horizontal="center"/>
    </xf>
    <xf numFmtId="0" fontId="3" fillId="0" borderId="28" xfId="0" quotePrefix="1" applyNumberFormat="1" applyFont="1" applyBorder="1" applyAlignment="1">
      <alignment horizontal="center"/>
    </xf>
    <xf numFmtId="0" fontId="3" fillId="0" borderId="29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4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5" fontId="3" fillId="2" borderId="31" xfId="0" applyNumberFormat="1" applyFont="1" applyFill="1" applyBorder="1" applyAlignment="1">
      <alignment horizontal="center" wrapText="1"/>
    </xf>
    <xf numFmtId="5" fontId="3" fillId="2" borderId="9" xfId="0" applyNumberFormat="1" applyFont="1" applyFill="1" applyBorder="1" applyAlignment="1">
      <alignment horizontal="center" wrapText="1"/>
    </xf>
    <xf numFmtId="5" fontId="3" fillId="2" borderId="13" xfId="0" applyNumberFormat="1" applyFont="1" applyFill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165" fontId="3" fillId="2" borderId="5" xfId="0" applyNumberFormat="1" applyFont="1" applyFill="1" applyBorder="1" applyAlignment="1" applyProtection="1">
      <alignment horizontal="center" wrapText="1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164" fontId="3" fillId="0" borderId="18" xfId="0" applyNumberFormat="1" applyFont="1" applyFill="1" applyBorder="1" applyAlignment="1">
      <alignment wrapText="1"/>
    </xf>
    <xf numFmtId="164" fontId="4" fillId="2" borderId="26" xfId="0" applyNumberFormat="1" applyFont="1" applyFill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0" fontId="2" fillId="0" borderId="44" xfId="0" applyNumberFormat="1" applyFont="1" applyBorder="1" applyAlignment="1">
      <alignment horizontal="left"/>
    </xf>
    <xf numFmtId="0" fontId="2" fillId="0" borderId="45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17" xfId="0" applyNumberFormat="1" applyFont="1" applyFill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wrapText="1"/>
    </xf>
    <xf numFmtId="0" fontId="1" fillId="0" borderId="46" xfId="0" applyFont="1" applyBorder="1" applyAlignment="1">
      <alignment horizontal="left" wrapText="1"/>
    </xf>
    <xf numFmtId="0" fontId="3" fillId="0" borderId="34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 applyProtection="1">
      <alignment horizontal="center" wrapText="1"/>
    </xf>
    <xf numFmtId="9" fontId="3" fillId="3" borderId="5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9" fontId="3" fillId="3" borderId="9" xfId="0" applyNumberFormat="1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9" fontId="3" fillId="3" borderId="13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5" fontId="3" fillId="3" borderId="31" xfId="0" applyNumberFormat="1" applyFont="1" applyFill="1" applyBorder="1" applyAlignment="1">
      <alignment horizontal="center" wrapText="1"/>
    </xf>
    <xf numFmtId="9" fontId="3" fillId="3" borderId="31" xfId="0" applyNumberFormat="1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5" fontId="3" fillId="3" borderId="9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5" fontId="3" fillId="3" borderId="13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164" fontId="4" fillId="0" borderId="18" xfId="0" applyNumberFormat="1" applyFont="1" applyFill="1" applyBorder="1" applyAlignment="1">
      <alignment wrapText="1"/>
    </xf>
    <xf numFmtId="0" fontId="3" fillId="2" borderId="5" xfId="0" applyFont="1" applyFill="1" applyBorder="1" applyAlignment="1" applyProtection="1">
      <alignment horizontal="center" wrapText="1"/>
    </xf>
    <xf numFmtId="5" fontId="3" fillId="2" borderId="31" xfId="0" applyNumberFormat="1" applyFont="1" applyFill="1" applyBorder="1" applyAlignment="1" applyProtection="1">
      <alignment horizontal="center" wrapText="1"/>
    </xf>
    <xf numFmtId="5" fontId="3" fillId="2" borderId="9" xfId="0" applyNumberFormat="1" applyFont="1" applyFill="1" applyBorder="1" applyAlignment="1" applyProtection="1">
      <alignment horizontal="center" wrapText="1"/>
    </xf>
    <xf numFmtId="5" fontId="3" fillId="2" borderId="13" xfId="0" applyNumberFormat="1" applyFont="1" applyFill="1" applyBorder="1" applyAlignment="1" applyProtection="1">
      <alignment horizontal="center" wrapText="1"/>
    </xf>
    <xf numFmtId="0" fontId="3" fillId="2" borderId="31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165" fontId="3" fillId="0" borderId="5" xfId="0" applyNumberFormat="1" applyFont="1" applyBorder="1" applyAlignment="1" applyProtection="1">
      <alignment wrapText="1"/>
    </xf>
    <xf numFmtId="164" fontId="4" fillId="0" borderId="18" xfId="0" applyNumberFormat="1" applyFont="1" applyFill="1" applyBorder="1" applyAlignment="1" applyProtection="1">
      <alignment wrapText="1"/>
    </xf>
    <xf numFmtId="164" fontId="4" fillId="2" borderId="26" xfId="0" applyNumberFormat="1" applyFont="1" applyFill="1" applyBorder="1" applyAlignment="1" applyProtection="1">
      <alignment wrapText="1"/>
    </xf>
    <xf numFmtId="164" fontId="4" fillId="2" borderId="17" xfId="0" applyNumberFormat="1" applyFont="1" applyFill="1" applyBorder="1" applyAlignment="1" applyProtection="1">
      <alignment wrapText="1"/>
    </xf>
    <xf numFmtId="0" fontId="3" fillId="0" borderId="5" xfId="0" applyFont="1" applyBorder="1" applyAlignment="1" applyProtection="1">
      <alignment horizontal="center" wrapText="1"/>
      <protection locked="0"/>
    </xf>
    <xf numFmtId="165" fontId="3" fillId="2" borderId="5" xfId="0" applyNumberFormat="1" applyFont="1" applyFill="1" applyBorder="1" applyAlignment="1" applyProtection="1">
      <alignment horizontal="center" wrapText="1"/>
      <protection locked="0"/>
    </xf>
    <xf numFmtId="165" fontId="3" fillId="2" borderId="9" xfId="0" applyNumberFormat="1" applyFont="1" applyFill="1" applyBorder="1" applyAlignment="1" applyProtection="1">
      <alignment horizontal="center" wrapText="1"/>
      <protection locked="0"/>
    </xf>
    <xf numFmtId="165" fontId="3" fillId="2" borderId="13" xfId="0" applyNumberFormat="1" applyFont="1" applyFill="1" applyBorder="1" applyAlignment="1" applyProtection="1">
      <alignment horizontal="center" wrapText="1"/>
      <protection locked="0"/>
    </xf>
    <xf numFmtId="165" fontId="3" fillId="0" borderId="6" xfId="0" applyNumberFormat="1" applyFont="1" applyBorder="1" applyAlignment="1" applyProtection="1">
      <alignment wrapText="1"/>
      <protection locked="0"/>
    </xf>
    <xf numFmtId="165" fontId="3" fillId="0" borderId="10" xfId="0" applyNumberFormat="1" applyFont="1" applyBorder="1" applyAlignment="1" applyProtection="1">
      <alignment wrapText="1"/>
      <protection locked="0"/>
    </xf>
    <xf numFmtId="165" fontId="3" fillId="0" borderId="14" xfId="0" applyNumberFormat="1" applyFont="1" applyBorder="1" applyAlignment="1" applyProtection="1">
      <alignment wrapText="1"/>
      <protection locked="0"/>
    </xf>
    <xf numFmtId="0" fontId="3" fillId="0" borderId="29" xfId="0" quotePrefix="1" applyNumberFormat="1" applyFont="1" applyBorder="1" applyAlignment="1" applyProtection="1">
      <alignment horizontal="center"/>
      <protection locked="0"/>
    </xf>
    <xf numFmtId="0" fontId="3" fillId="0" borderId="8" xfId="0" quotePrefix="1" applyNumberFormat="1" applyFont="1" applyBorder="1" applyAlignment="1" applyProtection="1">
      <alignment horizontal="center"/>
      <protection locked="0"/>
    </xf>
    <xf numFmtId="0" fontId="3" fillId="0" borderId="12" xfId="0" quotePrefix="1" applyNumberFormat="1" applyFont="1" applyBorder="1" applyAlignment="1" applyProtection="1">
      <alignment horizontal="center"/>
      <protection locked="0"/>
    </xf>
    <xf numFmtId="5" fontId="3" fillId="2" borderId="31" xfId="0" applyNumberFormat="1" applyFont="1" applyFill="1" applyBorder="1" applyAlignment="1" applyProtection="1">
      <alignment horizontal="center" wrapText="1"/>
      <protection locked="0"/>
    </xf>
    <xf numFmtId="5" fontId="3" fillId="2" borderId="9" xfId="0" applyNumberFormat="1" applyFont="1" applyFill="1" applyBorder="1" applyAlignment="1" applyProtection="1">
      <alignment horizontal="center" wrapText="1"/>
      <protection locked="0"/>
    </xf>
    <xf numFmtId="5" fontId="3" fillId="2" borderId="13" xfId="0" applyNumberFormat="1" applyFont="1" applyFill="1" applyBorder="1" applyAlignment="1" applyProtection="1">
      <alignment horizontal="center" wrapText="1"/>
      <protection locked="0"/>
    </xf>
    <xf numFmtId="164" fontId="3" fillId="0" borderId="32" xfId="0" applyNumberFormat="1" applyFont="1" applyBorder="1" applyAlignment="1" applyProtection="1">
      <alignment wrapText="1"/>
      <protection locked="0"/>
    </xf>
    <xf numFmtId="164" fontId="3" fillId="0" borderId="10" xfId="0" applyNumberFormat="1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wrapText="1"/>
      <protection locked="0"/>
    </xf>
    <xf numFmtId="164" fontId="3" fillId="0" borderId="42" xfId="0" applyNumberFormat="1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wrapText="1"/>
    </xf>
    <xf numFmtId="164" fontId="4" fillId="0" borderId="2" xfId="0" applyNumberFormat="1" applyFont="1" applyFill="1" applyBorder="1" applyAlignment="1" applyProtection="1">
      <alignment wrapText="1"/>
    </xf>
    <xf numFmtId="49" fontId="3" fillId="0" borderId="3" xfId="0" quotePrefix="1" applyNumberFormat="1" applyFont="1" applyBorder="1" applyAlignment="1">
      <alignment horizontal="center"/>
    </xf>
    <xf numFmtId="49" fontId="3" fillId="0" borderId="7" xfId="0" quotePrefix="1" applyNumberFormat="1" applyFont="1" applyBorder="1" applyAlignment="1">
      <alignment horizontal="center"/>
    </xf>
    <xf numFmtId="49" fontId="3" fillId="0" borderId="11" xfId="0" quotePrefix="1" applyNumberFormat="1" applyFont="1" applyBorder="1" applyAlignment="1">
      <alignment horizontal="center"/>
    </xf>
    <xf numFmtId="49" fontId="3" fillId="0" borderId="27" xfId="0" quotePrefix="1" applyNumberFormat="1" applyFont="1" applyBorder="1" applyAlignment="1">
      <alignment horizontal="center"/>
    </xf>
    <xf numFmtId="49" fontId="3" fillId="0" borderId="33" xfId="0" quotePrefix="1" applyNumberFormat="1" applyFont="1" applyBorder="1" applyAlignment="1">
      <alignment horizontal="center"/>
    </xf>
    <xf numFmtId="49" fontId="3" fillId="0" borderId="36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49" fontId="3" fillId="0" borderId="40" xfId="0" quotePrefix="1" applyNumberFormat="1" applyFont="1" applyBorder="1" applyAlignment="1">
      <alignment horizontal="center"/>
    </xf>
    <xf numFmtId="0" fontId="3" fillId="0" borderId="0" xfId="0" applyFont="1"/>
    <xf numFmtId="166" fontId="3" fillId="2" borderId="5" xfId="0" applyNumberFormat="1" applyFont="1" applyFill="1" applyBorder="1" applyAlignment="1" applyProtection="1">
      <alignment horizontal="center" wrapText="1"/>
      <protection locked="0"/>
    </xf>
    <xf numFmtId="166" fontId="3" fillId="2" borderId="9" xfId="0" applyNumberFormat="1" applyFont="1" applyFill="1" applyBorder="1" applyAlignment="1" applyProtection="1">
      <alignment horizontal="center" wrapText="1"/>
      <protection locked="0"/>
    </xf>
    <xf numFmtId="166" fontId="3" fillId="2" borderId="13" xfId="0" applyNumberFormat="1" applyFont="1" applyFill="1" applyBorder="1" applyAlignment="1" applyProtection="1">
      <alignment horizontal="center" wrapText="1"/>
      <protection locked="0"/>
    </xf>
    <xf numFmtId="166" fontId="3" fillId="2" borderId="31" xfId="0" applyNumberFormat="1" applyFont="1" applyFill="1" applyBorder="1" applyAlignment="1" applyProtection="1">
      <alignment horizontal="center" wrapText="1"/>
      <protection locked="0"/>
    </xf>
    <xf numFmtId="5" fontId="3" fillId="2" borderId="41" xfId="0" applyNumberFormat="1" applyFont="1" applyFill="1" applyBorder="1" applyAlignment="1" applyProtection="1">
      <alignment horizontal="center" wrapText="1"/>
      <protection locked="0"/>
    </xf>
    <xf numFmtId="166" fontId="3" fillId="2" borderId="41" xfId="0" applyNumberFormat="1" applyFont="1" applyFill="1" applyBorder="1" applyAlignment="1" applyProtection="1">
      <alignment horizontal="center" wrapText="1"/>
      <protection locked="0"/>
    </xf>
    <xf numFmtId="0" fontId="3" fillId="2" borderId="41" xfId="0" applyFont="1" applyFill="1" applyBorder="1" applyAlignment="1" applyProtection="1">
      <alignment horizontal="center" wrapText="1"/>
    </xf>
    <xf numFmtId="165" fontId="3" fillId="0" borderId="56" xfId="0" applyNumberFormat="1" applyFont="1" applyBorder="1" applyAlignment="1" applyProtection="1">
      <alignment wrapText="1"/>
      <protection locked="0"/>
    </xf>
    <xf numFmtId="165" fontId="3" fillId="0" borderId="57" xfId="0" applyNumberFormat="1" applyFont="1" applyBorder="1" applyAlignment="1" applyProtection="1">
      <alignment wrapText="1"/>
      <protection locked="0"/>
    </xf>
    <xf numFmtId="165" fontId="3" fillId="0" borderId="58" xfId="0" applyNumberFormat="1" applyFont="1" applyBorder="1" applyAlignment="1" applyProtection="1">
      <alignment wrapText="1"/>
      <protection locked="0"/>
    </xf>
    <xf numFmtId="5" fontId="3" fillId="3" borderId="41" xfId="0" applyNumberFormat="1" applyFont="1" applyFill="1" applyBorder="1" applyAlignment="1">
      <alignment horizontal="center" wrapText="1"/>
    </xf>
    <xf numFmtId="9" fontId="3" fillId="3" borderId="41" xfId="0" applyNumberFormat="1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wrapText="1"/>
    </xf>
    <xf numFmtId="164" fontId="3" fillId="0" borderId="6" xfId="0" applyNumberFormat="1" applyFont="1" applyBorder="1" applyAlignment="1" applyProtection="1">
      <alignment wrapText="1"/>
    </xf>
    <xf numFmtId="0" fontId="3" fillId="2" borderId="41" xfId="0" applyFont="1" applyFill="1" applyBorder="1" applyAlignment="1">
      <alignment horizontal="center" wrapText="1"/>
    </xf>
    <xf numFmtId="0" fontId="8" fillId="0" borderId="9" xfId="0" applyNumberFormat="1" applyFont="1" applyBorder="1" applyAlignment="1" applyProtection="1">
      <alignment horizontal="left"/>
      <protection locked="0"/>
    </xf>
    <xf numFmtId="0" fontId="2" fillId="0" borderId="43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left"/>
    </xf>
    <xf numFmtId="0" fontId="2" fillId="0" borderId="47" xfId="0" applyNumberFormat="1" applyFont="1" applyBorder="1" applyAlignment="1">
      <alignment horizontal="left"/>
    </xf>
    <xf numFmtId="0" fontId="3" fillId="0" borderId="44" xfId="0" applyNumberFormat="1" applyFont="1" applyBorder="1" applyAlignment="1">
      <alignment horizontal="left"/>
    </xf>
    <xf numFmtId="0" fontId="3" fillId="0" borderId="45" xfId="0" applyNumberFormat="1" applyFont="1" applyBorder="1" applyAlignment="1">
      <alignment horizontal="left"/>
    </xf>
    <xf numFmtId="0" fontId="8" fillId="0" borderId="45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6" fillId="0" borderId="43" xfId="0" applyNumberFormat="1" applyFont="1" applyBorder="1" applyAlignment="1">
      <alignment horizontal="left"/>
    </xf>
    <xf numFmtId="0" fontId="6" fillId="0" borderId="25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51" xfId="0" quotePrefix="1" applyNumberFormat="1" applyFont="1" applyBorder="1" applyAlignment="1" applyProtection="1">
      <alignment horizontal="left"/>
      <protection locked="0"/>
    </xf>
    <xf numFmtId="0" fontId="3" fillId="0" borderId="52" xfId="0" quotePrefix="1" applyNumberFormat="1" applyFont="1" applyBorder="1" applyAlignment="1" applyProtection="1">
      <alignment horizontal="left"/>
      <protection locked="0"/>
    </xf>
    <xf numFmtId="0" fontId="3" fillId="0" borderId="48" xfId="0" quotePrefix="1" applyNumberFormat="1" applyFont="1" applyBorder="1" applyAlignment="1" applyProtection="1">
      <alignment horizontal="left"/>
      <protection locked="0"/>
    </xf>
    <xf numFmtId="0" fontId="3" fillId="0" borderId="34" xfId="0" quotePrefix="1" applyNumberFormat="1" applyFont="1" applyBorder="1" applyAlignment="1" applyProtection="1">
      <alignment horizontal="left"/>
      <protection locked="0"/>
    </xf>
    <xf numFmtId="0" fontId="3" fillId="0" borderId="8" xfId="0" quotePrefix="1" applyNumberFormat="1" applyFont="1" applyBorder="1" applyAlignment="1" applyProtection="1">
      <alignment horizontal="left"/>
      <protection locked="0"/>
    </xf>
    <xf numFmtId="0" fontId="3" fillId="0" borderId="35" xfId="0" quotePrefix="1" applyNumberFormat="1" applyFont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wrapText="1"/>
    </xf>
    <xf numFmtId="0" fontId="3" fillId="0" borderId="9" xfId="0" applyFont="1" applyBorder="1" applyAlignment="1" applyProtection="1">
      <alignment wrapText="1"/>
      <protection locked="0"/>
    </xf>
    <xf numFmtId="0" fontId="3" fillId="0" borderId="13" xfId="0" applyFont="1" applyBorder="1" applyAlignment="1">
      <alignment wrapText="1"/>
    </xf>
    <xf numFmtId="0" fontId="3" fillId="0" borderId="22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left"/>
    </xf>
    <xf numFmtId="0" fontId="3" fillId="0" borderId="31" xfId="0" applyFont="1" applyBorder="1" applyAlignment="1">
      <alignment wrapText="1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12" xfId="0" quotePrefix="1" applyNumberFormat="1" applyFont="1" applyBorder="1" applyAlignment="1" applyProtection="1">
      <alignment horizontal="left"/>
      <protection locked="0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left"/>
    </xf>
    <xf numFmtId="0" fontId="3" fillId="0" borderId="41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5" fillId="0" borderId="22" xfId="0" applyNumberFormat="1" applyFont="1" applyBorder="1" applyAlignment="1">
      <alignment horizontal="left"/>
    </xf>
    <xf numFmtId="0" fontId="5" fillId="0" borderId="23" xfId="0" applyNumberFormat="1" applyFont="1" applyBorder="1" applyAlignment="1">
      <alignment horizontal="left"/>
    </xf>
    <xf numFmtId="0" fontId="5" fillId="0" borderId="21" xfId="0" applyNumberFormat="1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8" fillId="0" borderId="49" xfId="0" applyFont="1" applyBorder="1" applyAlignment="1">
      <alignment horizontal="center" wrapText="1"/>
    </xf>
    <xf numFmtId="0" fontId="3" fillId="0" borderId="37" xfId="0" quotePrefix="1" applyNumberFormat="1" applyFont="1" applyBorder="1" applyAlignment="1" applyProtection="1">
      <alignment horizontal="left"/>
    </xf>
    <xf numFmtId="0" fontId="3" fillId="0" borderId="12" xfId="0" quotePrefix="1" applyNumberFormat="1" applyFont="1" applyBorder="1" applyAlignment="1" applyProtection="1">
      <alignment horizontal="left"/>
    </xf>
    <xf numFmtId="0" fontId="3" fillId="0" borderId="38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 wrapText="1"/>
      <protection locked="0"/>
    </xf>
    <xf numFmtId="0" fontId="3" fillId="0" borderId="51" xfId="0" quotePrefix="1" applyNumberFormat="1" applyFont="1" applyBorder="1" applyAlignment="1" applyProtection="1">
      <alignment horizontal="left"/>
    </xf>
    <xf numFmtId="0" fontId="3" fillId="0" borderId="52" xfId="0" quotePrefix="1" applyNumberFormat="1" applyFont="1" applyBorder="1" applyAlignment="1" applyProtection="1">
      <alignment horizontal="left"/>
    </xf>
    <xf numFmtId="0" fontId="3" fillId="0" borderId="48" xfId="0" quotePrefix="1" applyNumberFormat="1" applyFont="1" applyBorder="1" applyAlignment="1" applyProtection="1">
      <alignment horizontal="left"/>
    </xf>
    <xf numFmtId="0" fontId="3" fillId="0" borderId="53" xfId="0" quotePrefix="1" applyNumberFormat="1" applyFont="1" applyBorder="1" applyAlignment="1" applyProtection="1">
      <alignment horizontal="left"/>
    </xf>
    <xf numFmtId="0" fontId="3" fillId="0" borderId="4" xfId="0" quotePrefix="1" applyNumberFormat="1" applyFont="1" applyBorder="1" applyAlignment="1" applyProtection="1">
      <alignment horizontal="left"/>
    </xf>
    <xf numFmtId="0" fontId="3" fillId="0" borderId="54" xfId="0" quotePrefix="1" applyNumberFormat="1" applyFont="1" applyBorder="1" applyAlignment="1" applyProtection="1">
      <alignment horizontal="left"/>
    </xf>
    <xf numFmtId="0" fontId="3" fillId="0" borderId="34" xfId="0" quotePrefix="1" applyNumberFormat="1" applyFont="1" applyBorder="1" applyAlignment="1" applyProtection="1">
      <alignment horizontal="left"/>
    </xf>
    <xf numFmtId="0" fontId="3" fillId="0" borderId="8" xfId="0" quotePrefix="1" applyNumberFormat="1" applyFont="1" applyBorder="1" applyAlignment="1" applyProtection="1">
      <alignment horizontal="left"/>
    </xf>
    <xf numFmtId="0" fontId="3" fillId="0" borderId="35" xfId="0" quotePrefix="1" applyNumberFormat="1" applyFont="1" applyBorder="1" applyAlignment="1" applyProtection="1">
      <alignment horizontal="left"/>
    </xf>
    <xf numFmtId="0" fontId="3" fillId="0" borderId="34" xfId="0" quotePrefix="1" applyNumberFormat="1" applyFont="1" applyBorder="1" applyAlignment="1">
      <alignment horizontal="left"/>
    </xf>
    <xf numFmtId="0" fontId="3" fillId="0" borderId="8" xfId="0" quotePrefix="1" applyNumberFormat="1" applyFont="1" applyBorder="1" applyAlignment="1">
      <alignment horizontal="left"/>
    </xf>
    <xf numFmtId="0" fontId="3" fillId="0" borderId="35" xfId="0" quotePrefix="1" applyNumberFormat="1" applyFont="1" applyBorder="1" applyAlignment="1">
      <alignment horizontal="left"/>
    </xf>
    <xf numFmtId="0" fontId="3" fillId="0" borderId="51" xfId="0" quotePrefix="1" applyNumberFormat="1" applyFont="1" applyBorder="1" applyAlignment="1">
      <alignment horizontal="left"/>
    </xf>
    <xf numFmtId="0" fontId="3" fillId="0" borderId="52" xfId="0" quotePrefix="1" applyNumberFormat="1" applyFont="1" applyBorder="1" applyAlignment="1">
      <alignment horizontal="left"/>
    </xf>
    <xf numFmtId="0" fontId="3" fillId="0" borderId="48" xfId="0" quotePrefix="1" applyNumberFormat="1" applyFont="1" applyBorder="1" applyAlignment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3" fillId="0" borderId="12" xfId="0" quotePrefix="1" applyNumberFormat="1" applyFont="1" applyBorder="1" applyAlignment="1">
      <alignment horizontal="left"/>
    </xf>
    <xf numFmtId="0" fontId="3" fillId="0" borderId="38" xfId="0" quotePrefix="1" applyNumberFormat="1" applyFont="1" applyBorder="1" applyAlignment="1">
      <alignment horizontal="left"/>
    </xf>
    <xf numFmtId="0" fontId="2" fillId="0" borderId="0" xfId="0" applyFont="1" applyAlignment="1" applyProtection="1">
      <alignment horizontal="right" wrapText="1"/>
      <protection locked="0"/>
    </xf>
    <xf numFmtId="0" fontId="3" fillId="0" borderId="41" xfId="0" applyNumberFormat="1" applyFont="1" applyBorder="1" applyAlignment="1">
      <alignment horizontal="left"/>
    </xf>
    <xf numFmtId="0" fontId="8" fillId="0" borderId="9" xfId="0" applyNumberFormat="1" applyFont="1" applyBorder="1" applyAlignment="1" applyProtection="1">
      <alignment horizontal="left"/>
    </xf>
    <xf numFmtId="164" fontId="3" fillId="0" borderId="10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tabSelected="1" zoomScale="115" zoomScaleNormal="115" workbookViewId="0">
      <selection activeCell="L44" sqref="L44"/>
    </sheetView>
  </sheetViews>
  <sheetFormatPr defaultRowHeight="14.25" x14ac:dyDescent="0.2"/>
  <cols>
    <col min="1" max="1" width="4.140625" style="1" customWidth="1"/>
    <col min="2" max="2" width="1.7109375" style="1" customWidth="1"/>
    <col min="3" max="3" width="2.7109375" style="1" customWidth="1"/>
    <col min="4" max="4" width="1.7109375" style="1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38" t="s">
        <v>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31" ht="15" x14ac:dyDescent="0.25">
      <c r="A2" s="138" t="s">
        <v>14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31" ht="15.75" thickBot="1" x14ac:dyDescent="0.3">
      <c r="A3" s="148" t="s">
        <v>60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50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9" t="s">
        <v>0</v>
      </c>
      <c r="B6" s="139"/>
      <c r="C6" s="140"/>
      <c r="D6" s="140"/>
      <c r="E6" s="141"/>
      <c r="F6" s="84"/>
      <c r="G6" s="85"/>
      <c r="H6" s="36">
        <f>IF(G6&gt;200000,200000,G6)</f>
        <v>0</v>
      </c>
      <c r="I6" s="112"/>
      <c r="J6" s="73">
        <f>(12*I6)</f>
        <v>0</v>
      </c>
      <c r="K6" s="80">
        <f t="array" ref="K6">ROUND((H6/12)*J6,0)</f>
        <v>0</v>
      </c>
      <c r="L6" s="119"/>
      <c r="M6" s="167" t="s">
        <v>59</v>
      </c>
      <c r="N6" s="167"/>
      <c r="O6" s="167"/>
    </row>
    <row r="7" spans="1:31" x14ac:dyDescent="0.2">
      <c r="A7" s="107" t="s">
        <v>1</v>
      </c>
      <c r="B7" s="142"/>
      <c r="C7" s="143"/>
      <c r="D7" s="143"/>
      <c r="E7" s="144"/>
      <c r="F7" s="84"/>
      <c r="G7" s="86"/>
      <c r="H7" s="36">
        <f t="shared" ref="H7:H13" si="0">IF(G7&gt;200000,200000,G7)</f>
        <v>0</v>
      </c>
      <c r="I7" s="113"/>
      <c r="J7" s="73">
        <f t="shared" ref="J7:J13" si="1">(12*I7)</f>
        <v>0</v>
      </c>
      <c r="K7" s="80">
        <f t="array" ref="K7">ROUND((H7/12)*J7,0)</f>
        <v>0</v>
      </c>
      <c r="L7" s="120"/>
      <c r="M7" s="167"/>
      <c r="N7" s="167"/>
      <c r="O7" s="167"/>
    </row>
    <row r="8" spans="1:31" x14ac:dyDescent="0.2">
      <c r="A8" s="107" t="s">
        <v>2</v>
      </c>
      <c r="B8" s="142"/>
      <c r="C8" s="143"/>
      <c r="D8" s="143"/>
      <c r="E8" s="144"/>
      <c r="F8" s="84"/>
      <c r="G8" s="86"/>
      <c r="H8" s="36">
        <f t="shared" si="0"/>
        <v>0</v>
      </c>
      <c r="I8" s="113"/>
      <c r="J8" s="73">
        <f t="shared" si="1"/>
        <v>0</v>
      </c>
      <c r="K8" s="80">
        <f t="array" ref="K8">ROUND((H8/12)*J8,0)</f>
        <v>0</v>
      </c>
      <c r="L8" s="120"/>
      <c r="M8" s="167"/>
      <c r="N8" s="167"/>
      <c r="O8" s="167"/>
    </row>
    <row r="9" spans="1:31" x14ac:dyDescent="0.2">
      <c r="A9" s="107" t="s">
        <v>3</v>
      </c>
      <c r="B9" s="142"/>
      <c r="C9" s="143"/>
      <c r="D9" s="143"/>
      <c r="E9" s="144"/>
      <c r="F9" s="84"/>
      <c r="G9" s="86"/>
      <c r="H9" s="36">
        <f t="shared" si="0"/>
        <v>0</v>
      </c>
      <c r="I9" s="113"/>
      <c r="J9" s="73">
        <f t="shared" si="1"/>
        <v>0</v>
      </c>
      <c r="K9" s="80">
        <f t="array" ref="K9">ROUND((H9/12)*J9,0)</f>
        <v>0</v>
      </c>
      <c r="L9" s="120"/>
      <c r="M9" s="167"/>
      <c r="N9" s="167"/>
      <c r="O9" s="167"/>
    </row>
    <row r="10" spans="1:31" x14ac:dyDescent="0.2">
      <c r="A10" s="107" t="s">
        <v>4</v>
      </c>
      <c r="B10" s="142"/>
      <c r="C10" s="143"/>
      <c r="D10" s="143"/>
      <c r="E10" s="144"/>
      <c r="F10" s="84"/>
      <c r="G10" s="86"/>
      <c r="H10" s="36">
        <f t="shared" si="0"/>
        <v>0</v>
      </c>
      <c r="I10" s="113"/>
      <c r="J10" s="73">
        <f t="shared" si="1"/>
        <v>0</v>
      </c>
      <c r="K10" s="80">
        <f t="array" ref="K10">ROUND((H10/12)*J10,0)</f>
        <v>0</v>
      </c>
      <c r="L10" s="120"/>
      <c r="M10" s="167"/>
      <c r="N10" s="167"/>
      <c r="O10" s="167"/>
    </row>
    <row r="11" spans="1:31" x14ac:dyDescent="0.2">
      <c r="A11" s="107" t="s">
        <v>5</v>
      </c>
      <c r="B11" s="142"/>
      <c r="C11" s="143"/>
      <c r="D11" s="143"/>
      <c r="E11" s="144"/>
      <c r="F11" s="84"/>
      <c r="G11" s="86"/>
      <c r="H11" s="36">
        <f t="shared" si="0"/>
        <v>0</v>
      </c>
      <c r="I11" s="113"/>
      <c r="J11" s="73">
        <f t="shared" si="1"/>
        <v>0</v>
      </c>
      <c r="K11" s="80">
        <f t="array" ref="K11">ROUND((H11/12)*J11,0)</f>
        <v>0</v>
      </c>
      <c r="L11" s="120"/>
      <c r="M11" s="167"/>
      <c r="N11" s="167"/>
      <c r="O11" s="167"/>
    </row>
    <row r="12" spans="1:31" x14ac:dyDescent="0.2">
      <c r="A12" s="107" t="s">
        <v>6</v>
      </c>
      <c r="B12" s="142"/>
      <c r="C12" s="143"/>
      <c r="D12" s="143"/>
      <c r="E12" s="144"/>
      <c r="F12" s="84"/>
      <c r="G12" s="86"/>
      <c r="H12" s="36">
        <f t="shared" si="0"/>
        <v>0</v>
      </c>
      <c r="I12" s="113"/>
      <c r="J12" s="73">
        <f t="shared" si="1"/>
        <v>0</v>
      </c>
      <c r="K12" s="80">
        <f t="array" ref="K12">ROUND((H12/12)*J12,0)</f>
        <v>0</v>
      </c>
      <c r="L12" s="120"/>
      <c r="M12" s="167"/>
      <c r="N12" s="167"/>
      <c r="O12" s="167"/>
    </row>
    <row r="13" spans="1:31" x14ac:dyDescent="0.2">
      <c r="A13" s="108" t="s">
        <v>7</v>
      </c>
      <c r="B13" s="158"/>
      <c r="C13" s="159"/>
      <c r="D13" s="159"/>
      <c r="E13" s="160"/>
      <c r="F13" s="84"/>
      <c r="G13" s="87"/>
      <c r="H13" s="36">
        <f t="shared" si="0"/>
        <v>0</v>
      </c>
      <c r="I13" s="114"/>
      <c r="J13" s="73">
        <f t="shared" si="1"/>
        <v>0</v>
      </c>
      <c r="K13" s="80">
        <f t="array" ref="K13">ROUND((H13/12)*J13,0)</f>
        <v>0</v>
      </c>
      <c r="L13" s="121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71">
        <f>SUM(K6:K13,L6:L13)</f>
        <v>0</v>
      </c>
      <c r="M14" s="9"/>
    </row>
    <row r="15" spans="1:31" ht="15" x14ac:dyDescent="0.25">
      <c r="A15" s="161" t="s">
        <v>51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0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94"/>
      <c r="H16" s="74">
        <f>IF(G16&gt;200000,200000,G16)</f>
        <v>0</v>
      </c>
      <c r="I16" s="115"/>
      <c r="J16" s="77">
        <f t="shared" ref="J16:J25" si="2">(12*I16)</f>
        <v>0</v>
      </c>
      <c r="K16" s="80">
        <f t="array" ref="K16">ROUND(((H16/12)*J16)*C16,0)</f>
        <v>0</v>
      </c>
      <c r="L16" s="97"/>
      <c r="M16" s="168" t="s">
        <v>59</v>
      </c>
      <c r="N16" s="169"/>
      <c r="O16" s="169"/>
    </row>
    <row r="17" spans="1:31" x14ac:dyDescent="0.2">
      <c r="A17" s="107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95"/>
      <c r="H17" s="75">
        <f t="shared" ref="H17:H25" si="3">IF(G17&gt;200000,200000,G17)</f>
        <v>0</v>
      </c>
      <c r="I17" s="113"/>
      <c r="J17" s="78">
        <f t="shared" si="2"/>
        <v>0</v>
      </c>
      <c r="K17" s="80">
        <f t="array" ref="K17">ROUND(((H17/12)*J17)*C17,0)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7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95"/>
      <c r="H18" s="75">
        <f t="shared" si="3"/>
        <v>0</v>
      </c>
      <c r="I18" s="113"/>
      <c r="J18" s="78">
        <f t="shared" si="2"/>
        <v>0</v>
      </c>
      <c r="K18" s="80">
        <f t="array" ref="K18">ROUND(((H18/12)*J18)*C18,0)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7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95"/>
      <c r="H19" s="75">
        <f t="shared" si="3"/>
        <v>0</v>
      </c>
      <c r="I19" s="113"/>
      <c r="J19" s="78">
        <f t="shared" si="2"/>
        <v>0</v>
      </c>
      <c r="K19" s="80">
        <f t="array" ref="K19">ROUND(((H19/12)*J19)*C19,0)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7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95"/>
      <c r="H20" s="75">
        <f t="shared" si="3"/>
        <v>0</v>
      </c>
      <c r="I20" s="113"/>
      <c r="J20" s="78">
        <f t="shared" si="2"/>
        <v>0</v>
      </c>
      <c r="K20" s="80">
        <f t="array" ref="K20">ROUND(((H20/12)*J20)*C20,0)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7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95"/>
      <c r="H21" s="75">
        <f t="shared" si="3"/>
        <v>0</v>
      </c>
      <c r="I21" s="113"/>
      <c r="J21" s="78">
        <f t="shared" si="2"/>
        <v>0</v>
      </c>
      <c r="K21" s="80">
        <f t="array" ref="K21">ROUND(((H21/12)*J21)*C21,0)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7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95"/>
      <c r="H22" s="75">
        <f t="shared" si="3"/>
        <v>0</v>
      </c>
      <c r="I22" s="113"/>
      <c r="J22" s="78">
        <f t="shared" si="2"/>
        <v>0</v>
      </c>
      <c r="K22" s="80">
        <f t="array" ref="K22">ROUND(((H22/12)*J22)*C22,0)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10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116"/>
      <c r="H23" s="75">
        <f t="shared" si="3"/>
        <v>0</v>
      </c>
      <c r="I23" s="117"/>
      <c r="J23" s="118">
        <f t="shared" si="2"/>
        <v>0</v>
      </c>
      <c r="K23" s="80">
        <f t="array" ref="K23">ROUND(((H23/12)*J23)*C23,0)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10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116"/>
      <c r="H24" s="75">
        <f t="shared" si="3"/>
        <v>0</v>
      </c>
      <c r="I24" s="117"/>
      <c r="J24" s="118">
        <f t="shared" si="2"/>
        <v>0</v>
      </c>
      <c r="K24" s="80">
        <f t="array" ref="K24">ROUND(((H24/12)*J24)*C24,0)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8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96"/>
      <c r="H25" s="76">
        <f t="shared" si="3"/>
        <v>0</v>
      </c>
      <c r="I25" s="114"/>
      <c r="J25" s="79">
        <f t="shared" si="2"/>
        <v>0</v>
      </c>
      <c r="K25" s="80">
        <f t="array" ref="K25">ROUND(((H25/12)*J25)*C25,0)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81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82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9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7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7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7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08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82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9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8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82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9" t="s">
        <v>0</v>
      </c>
      <c r="B40" s="165" t="s">
        <v>54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7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7" t="s">
        <v>2</v>
      </c>
      <c r="B42" s="166" t="s">
        <v>56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4.25" customHeight="1" x14ac:dyDescent="0.2">
      <c r="A43" s="107" t="s">
        <v>3</v>
      </c>
      <c r="B43" s="166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7" t="s">
        <v>4</v>
      </c>
      <c r="B44" s="202" t="s">
        <v>61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3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107" t="s">
        <v>5</v>
      </c>
      <c r="B45" s="127" t="s">
        <v>53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107" t="s">
        <v>6</v>
      </c>
      <c r="B46" s="127" t="s">
        <v>53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7" t="s">
        <v>7</v>
      </c>
      <c r="B47" s="127" t="s">
        <v>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7" t="s">
        <v>33</v>
      </c>
      <c r="B48" s="127" t="s">
        <v>53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2">
      <c r="A49" s="108" t="s">
        <v>34</v>
      </c>
      <c r="B49" s="127" t="s">
        <v>53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82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82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58</v>
      </c>
      <c r="B52" s="132"/>
      <c r="C52" s="132"/>
      <c r="D52" s="132"/>
      <c r="E52" s="132"/>
      <c r="F52" s="133" t="s">
        <v>57</v>
      </c>
      <c r="G52" s="134"/>
      <c r="H52" s="134"/>
      <c r="I52" s="134"/>
      <c r="J52" s="134"/>
      <c r="K52" s="135"/>
      <c r="L52" s="83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82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0"/>
      <c r="B54" s="10"/>
      <c r="C54" s="10"/>
      <c r="D54" s="10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0"/>
      <c r="B55" s="10"/>
      <c r="C55" s="10"/>
      <c r="D55" s="10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0"/>
      <c r="B56" s="10"/>
      <c r="C56" s="10"/>
      <c r="D56" s="10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0"/>
      <c r="B57" s="10"/>
      <c r="C57" s="10"/>
      <c r="D57" s="10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0"/>
      <c r="B58" s="10"/>
      <c r="C58" s="10"/>
      <c r="D58" s="10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0"/>
      <c r="B59" s="10"/>
      <c r="C59" s="10"/>
      <c r="D59" s="10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MV7LsAjxGJnT2XtRR2pegMG6cO676Xa37FMMhY7iD0n4sHwq5u9t6+H4QDA3Mubo+4PYSNyEW14J+cxPrNFhqw==" saltValue="cLNW+HJJSr5y2hOpXH2AHw==" spinCount="100000" sheet="1" objects="1" scenarios="1"/>
  <mergeCells count="55">
    <mergeCell ref="M6:O13"/>
    <mergeCell ref="E23:F23"/>
    <mergeCell ref="E24:F24"/>
    <mergeCell ref="M16:O25"/>
    <mergeCell ref="A39:L39"/>
    <mergeCell ref="B29:K29"/>
    <mergeCell ref="B30:K30"/>
    <mergeCell ref="B31:K31"/>
    <mergeCell ref="B32:K32"/>
    <mergeCell ref="A28:L28"/>
    <mergeCell ref="A27:K27"/>
    <mergeCell ref="E17:F17"/>
    <mergeCell ref="E18:F18"/>
    <mergeCell ref="E19:F19"/>
    <mergeCell ref="E20:F20"/>
    <mergeCell ref="E21:F21"/>
    <mergeCell ref="B44:K44"/>
    <mergeCell ref="B45:K45"/>
    <mergeCell ref="B46:K46"/>
    <mergeCell ref="B47:K47"/>
    <mergeCell ref="B33:K33"/>
    <mergeCell ref="A34:K34"/>
    <mergeCell ref="A35:L35"/>
    <mergeCell ref="B36:K36"/>
    <mergeCell ref="B37:K37"/>
    <mergeCell ref="B40:K40"/>
    <mergeCell ref="B41:K41"/>
    <mergeCell ref="A38:K38"/>
    <mergeCell ref="B42:K42"/>
    <mergeCell ref="B43:K43"/>
    <mergeCell ref="E22:F22"/>
    <mergeCell ref="B8:E8"/>
    <mergeCell ref="E25:F25"/>
    <mergeCell ref="A14:K14"/>
    <mergeCell ref="A26:K26"/>
    <mergeCell ref="E16:F16"/>
    <mergeCell ref="B9:E9"/>
    <mergeCell ref="B10:E10"/>
    <mergeCell ref="B11:E11"/>
    <mergeCell ref="B12:E12"/>
    <mergeCell ref="B13:E13"/>
    <mergeCell ref="A15:L15"/>
    <mergeCell ref="A1:L1"/>
    <mergeCell ref="A2:L2"/>
    <mergeCell ref="B6:E6"/>
    <mergeCell ref="B7:E7"/>
    <mergeCell ref="A5:E5"/>
    <mergeCell ref="A3:L3"/>
    <mergeCell ref="B49:K49"/>
    <mergeCell ref="B48:K48"/>
    <mergeCell ref="A53:K53"/>
    <mergeCell ref="A52:E52"/>
    <mergeCell ref="F52:K52"/>
    <mergeCell ref="A50:K50"/>
    <mergeCell ref="A51:K51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1" ht="15" x14ac:dyDescent="0.25">
      <c r="A2" s="180" t="s">
        <v>40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1" ht="15.75" thickBot="1" x14ac:dyDescent="0.3">
      <c r="A3" s="181" t="s">
        <v>60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50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9" t="s">
        <v>0</v>
      </c>
      <c r="B6" s="182">
        <f>'Year 1'!B6:E6</f>
        <v>0</v>
      </c>
      <c r="C6" s="183"/>
      <c r="D6" s="183"/>
      <c r="E6" s="184"/>
      <c r="F6" s="101">
        <f>'Year 1'!F6</f>
        <v>0</v>
      </c>
      <c r="G6" s="36">
        <f>'Year 1'!H6</f>
        <v>0</v>
      </c>
      <c r="H6" s="36">
        <f>MIN(200000,G6*1.02)</f>
        <v>0</v>
      </c>
      <c r="I6" s="112"/>
      <c r="J6" s="73">
        <f>(12*I6)</f>
        <v>0</v>
      </c>
      <c r="K6" s="80">
        <f t="array" ref="K6">ROUND((H6/12)*J6,0)</f>
        <v>0</v>
      </c>
      <c r="L6" s="88"/>
      <c r="M6" s="167" t="s">
        <v>59</v>
      </c>
      <c r="N6" s="167"/>
      <c r="O6" s="167"/>
    </row>
    <row r="7" spans="1:31" x14ac:dyDescent="0.2">
      <c r="A7" s="107" t="s">
        <v>1</v>
      </c>
      <c r="B7" s="185">
        <f>'Year 1'!B7:E7</f>
        <v>0</v>
      </c>
      <c r="C7" s="186"/>
      <c r="D7" s="186"/>
      <c r="E7" s="187"/>
      <c r="F7" s="101">
        <f>'Year 1'!F7</f>
        <v>0</v>
      </c>
      <c r="G7" s="36">
        <f>'Year 1'!H7</f>
        <v>0</v>
      </c>
      <c r="H7" s="36">
        <f>MIN(200000,G7*1.02)</f>
        <v>0</v>
      </c>
      <c r="I7" s="113"/>
      <c r="J7" s="73">
        <f t="shared" ref="J7:J13" si="0">(12*I7)</f>
        <v>0</v>
      </c>
      <c r="K7" s="80">
        <f t="array" ref="K7">ROUND((H7/12)*J7,0)</f>
        <v>0</v>
      </c>
      <c r="L7" s="89"/>
      <c r="M7" s="167"/>
      <c r="N7" s="167"/>
      <c r="O7" s="167"/>
    </row>
    <row r="8" spans="1:31" x14ac:dyDescent="0.2">
      <c r="A8" s="107" t="s">
        <v>2</v>
      </c>
      <c r="B8" s="188">
        <f>'Year 1'!B8:E8</f>
        <v>0</v>
      </c>
      <c r="C8" s="189"/>
      <c r="D8" s="189"/>
      <c r="E8" s="190"/>
      <c r="F8" s="101">
        <f>'Year 1'!F8</f>
        <v>0</v>
      </c>
      <c r="G8" s="36">
        <f>'Year 1'!H8</f>
        <v>0</v>
      </c>
      <c r="H8" s="36">
        <f t="shared" ref="H8:H13" si="1">MIN(200000,G8*1.02)</f>
        <v>0</v>
      </c>
      <c r="I8" s="113"/>
      <c r="J8" s="73">
        <f t="shared" si="0"/>
        <v>0</v>
      </c>
      <c r="K8" s="80">
        <f t="array" ref="K8">ROUND((H8/12)*J8,0)</f>
        <v>0</v>
      </c>
      <c r="L8" s="89"/>
      <c r="M8" s="167"/>
      <c r="N8" s="167"/>
      <c r="O8" s="167"/>
    </row>
    <row r="9" spans="1:31" x14ac:dyDescent="0.2">
      <c r="A9" s="107" t="s">
        <v>3</v>
      </c>
      <c r="B9" s="188">
        <f>'Year 1'!B9:E9</f>
        <v>0</v>
      </c>
      <c r="C9" s="189"/>
      <c r="D9" s="189"/>
      <c r="E9" s="190"/>
      <c r="F9" s="101">
        <f>'Year 1'!F9</f>
        <v>0</v>
      </c>
      <c r="G9" s="36">
        <f>'Year 1'!H9</f>
        <v>0</v>
      </c>
      <c r="H9" s="36">
        <f t="shared" si="1"/>
        <v>0</v>
      </c>
      <c r="I9" s="113"/>
      <c r="J9" s="73">
        <f t="shared" si="0"/>
        <v>0</v>
      </c>
      <c r="K9" s="80">
        <f t="array" ref="K9">ROUND((H9/12)*J9,0)</f>
        <v>0</v>
      </c>
      <c r="L9" s="89"/>
      <c r="M9" s="167"/>
      <c r="N9" s="167"/>
      <c r="O9" s="167"/>
    </row>
    <row r="10" spans="1:31" x14ac:dyDescent="0.2">
      <c r="A10" s="107" t="s">
        <v>4</v>
      </c>
      <c r="B10" s="188">
        <f>'Year 1'!B10:E10</f>
        <v>0</v>
      </c>
      <c r="C10" s="189"/>
      <c r="D10" s="189"/>
      <c r="E10" s="190"/>
      <c r="F10" s="101">
        <f>'Year 1'!F10</f>
        <v>0</v>
      </c>
      <c r="G10" s="36">
        <f>'Year 1'!H10</f>
        <v>0</v>
      </c>
      <c r="H10" s="36">
        <f t="shared" si="1"/>
        <v>0</v>
      </c>
      <c r="I10" s="113"/>
      <c r="J10" s="73">
        <f t="shared" si="0"/>
        <v>0</v>
      </c>
      <c r="K10" s="80">
        <f t="array" ref="K10">ROUND((H10/12)*J10,0)</f>
        <v>0</v>
      </c>
      <c r="L10" s="89"/>
      <c r="M10" s="167"/>
      <c r="N10" s="167"/>
      <c r="O10" s="167"/>
    </row>
    <row r="11" spans="1:31" x14ac:dyDescent="0.2">
      <c r="A11" s="107" t="s">
        <v>5</v>
      </c>
      <c r="B11" s="188">
        <f>'Year 1'!B11:E11</f>
        <v>0</v>
      </c>
      <c r="C11" s="189"/>
      <c r="D11" s="189"/>
      <c r="E11" s="190"/>
      <c r="F11" s="101">
        <f>'Year 1'!F11</f>
        <v>0</v>
      </c>
      <c r="G11" s="36">
        <f>'Year 1'!H11</f>
        <v>0</v>
      </c>
      <c r="H11" s="36">
        <f t="shared" si="1"/>
        <v>0</v>
      </c>
      <c r="I11" s="113"/>
      <c r="J11" s="73">
        <f t="shared" si="0"/>
        <v>0</v>
      </c>
      <c r="K11" s="80">
        <f t="array" ref="K11">ROUND((H11/12)*J11,0)</f>
        <v>0</v>
      </c>
      <c r="L11" s="89"/>
      <c r="M11" s="167"/>
      <c r="N11" s="167"/>
      <c r="O11" s="167"/>
    </row>
    <row r="12" spans="1:31" x14ac:dyDescent="0.2">
      <c r="A12" s="107" t="s">
        <v>6</v>
      </c>
      <c r="B12" s="188">
        <f>'Year 1'!B12:E12</f>
        <v>0</v>
      </c>
      <c r="C12" s="189"/>
      <c r="D12" s="189"/>
      <c r="E12" s="190"/>
      <c r="F12" s="101">
        <f>'Year 1'!F12</f>
        <v>0</v>
      </c>
      <c r="G12" s="36">
        <f>'Year 1'!H12</f>
        <v>0</v>
      </c>
      <c r="H12" s="36">
        <f t="shared" si="1"/>
        <v>0</v>
      </c>
      <c r="I12" s="113"/>
      <c r="J12" s="73">
        <f t="shared" si="0"/>
        <v>0</v>
      </c>
      <c r="K12" s="80">
        <f t="array" ref="K12">ROUND((H12/12)*J12,0)</f>
        <v>0</v>
      </c>
      <c r="L12" s="89"/>
      <c r="M12" s="167"/>
      <c r="N12" s="167"/>
      <c r="O12" s="167"/>
    </row>
    <row r="13" spans="1:31" x14ac:dyDescent="0.2">
      <c r="A13" s="108" t="s">
        <v>7</v>
      </c>
      <c r="B13" s="177">
        <f>'Year 1'!B13:E13</f>
        <v>0</v>
      </c>
      <c r="C13" s="178"/>
      <c r="D13" s="178"/>
      <c r="E13" s="179"/>
      <c r="F13" s="101"/>
      <c r="G13" s="36">
        <f>'Year 1'!H13</f>
        <v>0</v>
      </c>
      <c r="H13" s="36">
        <f t="shared" si="1"/>
        <v>0</v>
      </c>
      <c r="I13" s="114"/>
      <c r="J13" s="73">
        <f t="shared" si="0"/>
        <v>0</v>
      </c>
      <c r="K13" s="80">
        <f t="array" ref="K13">ROUND((H13/12)*J13,0)</f>
        <v>0</v>
      </c>
      <c r="L13" s="90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102">
        <f>SUM(K6:K13,L6:L13)</f>
        <v>0</v>
      </c>
      <c r="M14" s="9"/>
    </row>
    <row r="15" spans="1:31" ht="15" x14ac:dyDescent="0.25">
      <c r="A15" s="161" t="s">
        <v>51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0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74">
        <f>'Year 1'!H16</f>
        <v>0</v>
      </c>
      <c r="H16" s="74">
        <f t="shared" ref="H16:H25" si="2">MIN(200000,G16*1.02)</f>
        <v>0</v>
      </c>
      <c r="I16" s="115"/>
      <c r="J16" s="77">
        <f t="shared" ref="J16:J25" si="3">(12*I16)</f>
        <v>0</v>
      </c>
      <c r="K16" s="80">
        <f t="array" ref="K16">ROUND(((H16/12)*J16)*C16,0)</f>
        <v>0</v>
      </c>
      <c r="L16" s="97"/>
      <c r="M16" s="168" t="s">
        <v>59</v>
      </c>
      <c r="N16" s="169"/>
      <c r="O16" s="169"/>
    </row>
    <row r="17" spans="1:31" x14ac:dyDescent="0.2">
      <c r="A17" s="107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75">
        <f>'Year 1'!H17</f>
        <v>0</v>
      </c>
      <c r="H17" s="75">
        <f t="shared" si="2"/>
        <v>0</v>
      </c>
      <c r="I17" s="113"/>
      <c r="J17" s="78">
        <f t="shared" si="3"/>
        <v>0</v>
      </c>
      <c r="K17" s="80">
        <f t="array" ref="K17">ROUND(((H17/12)*J17)*C17,0)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7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75">
        <f>'Year 1'!H18</f>
        <v>0</v>
      </c>
      <c r="H18" s="75">
        <f t="shared" si="2"/>
        <v>0</v>
      </c>
      <c r="I18" s="113"/>
      <c r="J18" s="78">
        <f t="shared" si="3"/>
        <v>0</v>
      </c>
      <c r="K18" s="80">
        <f t="array" ref="K18">ROUND(((H18/12)*J18)*C18,0)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7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75">
        <f>'Year 1'!H19</f>
        <v>0</v>
      </c>
      <c r="H19" s="75">
        <f t="shared" si="2"/>
        <v>0</v>
      </c>
      <c r="I19" s="113"/>
      <c r="J19" s="78">
        <f t="shared" si="3"/>
        <v>0</v>
      </c>
      <c r="K19" s="80">
        <f t="array" ref="K19">ROUND(((H19/12)*J19)*C19,0)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7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75">
        <f>'Year 1'!H20</f>
        <v>0</v>
      </c>
      <c r="H20" s="75">
        <f t="shared" si="2"/>
        <v>0</v>
      </c>
      <c r="I20" s="113"/>
      <c r="J20" s="78">
        <f t="shared" si="3"/>
        <v>0</v>
      </c>
      <c r="K20" s="80">
        <f t="array" ref="K20">ROUND(((H20/12)*J20)*C20,0)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7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75">
        <f>'Year 1'!H21</f>
        <v>0</v>
      </c>
      <c r="H21" s="75">
        <f t="shared" si="2"/>
        <v>0</v>
      </c>
      <c r="I21" s="113"/>
      <c r="J21" s="78">
        <f t="shared" si="3"/>
        <v>0</v>
      </c>
      <c r="K21" s="80">
        <f t="array" ref="K21">ROUND(((H21/12)*J21)*C21,0)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7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75">
        <f>'Year 1'!H22</f>
        <v>0</v>
      </c>
      <c r="H22" s="75">
        <f t="shared" si="2"/>
        <v>0</v>
      </c>
      <c r="I22" s="113"/>
      <c r="J22" s="78">
        <f t="shared" si="3"/>
        <v>0</v>
      </c>
      <c r="K22" s="80">
        <f t="array" ref="K22">ROUND(((H22/12)*J22)*C22,0)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10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75">
        <f>'Year 1'!H23</f>
        <v>0</v>
      </c>
      <c r="H23" s="75">
        <f t="shared" si="2"/>
        <v>0</v>
      </c>
      <c r="I23" s="117"/>
      <c r="J23" s="118">
        <f t="shared" si="3"/>
        <v>0</v>
      </c>
      <c r="K23" s="80">
        <f t="array" ref="K23">ROUND(((H23/12)*J23)*C23,0)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10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75">
        <f>'Year 1'!H24</f>
        <v>0</v>
      </c>
      <c r="H24" s="75">
        <f t="shared" si="2"/>
        <v>0</v>
      </c>
      <c r="I24" s="117"/>
      <c r="J24" s="118">
        <f t="shared" si="3"/>
        <v>0</v>
      </c>
      <c r="K24" s="80">
        <f t="array" ref="K24">ROUND(((H24/12)*J24)*C24,0)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8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76">
        <f>'Year 1'!H25</f>
        <v>0</v>
      </c>
      <c r="H25" s="76">
        <f t="shared" si="2"/>
        <v>0</v>
      </c>
      <c r="I25" s="114"/>
      <c r="J25" s="79">
        <f t="shared" si="3"/>
        <v>0</v>
      </c>
      <c r="K25" s="80">
        <f t="array" ref="K25">ROUND(((H25/12)*J25)*C25,0)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81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82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9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7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7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7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08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82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9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8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82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9" t="s">
        <v>0</v>
      </c>
      <c r="B40" s="165" t="s">
        <v>54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7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7" t="s">
        <v>2</v>
      </c>
      <c r="B42" s="166" t="s">
        <v>56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107" t="s">
        <v>3</v>
      </c>
      <c r="B43" s="166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7" t="s">
        <v>4</v>
      </c>
      <c r="B44" s="202" t="s">
        <v>61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3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107" t="s">
        <v>5</v>
      </c>
      <c r="B45" s="127" t="s">
        <v>53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107" t="s">
        <v>6</v>
      </c>
      <c r="B46" s="127" t="s">
        <v>53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7" t="s">
        <v>7</v>
      </c>
      <c r="B47" s="127" t="s">
        <v>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7" t="s">
        <v>33</v>
      </c>
      <c r="B48" s="127" t="s">
        <v>53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108" t="s">
        <v>34</v>
      </c>
      <c r="B49" s="127" t="s">
        <v>53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82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82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58</v>
      </c>
      <c r="B52" s="132"/>
      <c r="C52" s="132"/>
      <c r="D52" s="132"/>
      <c r="E52" s="132"/>
      <c r="F52" s="133" t="s">
        <v>57</v>
      </c>
      <c r="G52" s="133"/>
      <c r="H52" s="133"/>
      <c r="I52" s="133"/>
      <c r="J52" s="133"/>
      <c r="K52" s="176"/>
      <c r="L52" s="83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82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FeVti3g6yfYiymmL0FkeC5dO+Moq4IYO2rxFNKJkTBEQO/lVzk2sRWGVZP81OXdQ2Gsh5ZHrLs36ejalfNftCw==" saltValue="LpNMlTvDZMTGLdM6rRTqWw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B7:E13 F9:F12" unlockedFormula="1"/>
    <ignoredError sqref="A6:A13 A16:A2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1" ht="15" x14ac:dyDescent="0.25">
      <c r="A2" s="180" t="s">
        <v>41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1" ht="15.75" thickBot="1" x14ac:dyDescent="0.3">
      <c r="A3" s="181" t="s">
        <v>60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50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3" t="s">
        <v>0</v>
      </c>
      <c r="B6" s="194">
        <f>'Year 1'!B6:E6</f>
        <v>0</v>
      </c>
      <c r="C6" s="195"/>
      <c r="D6" s="195"/>
      <c r="E6" s="196"/>
      <c r="F6" s="54">
        <f>'Year 1'!F6</f>
        <v>0</v>
      </c>
      <c r="G6" s="33">
        <f>'Year 2'!H6</f>
        <v>0</v>
      </c>
      <c r="H6" s="36">
        <f t="shared" ref="H6:H13" si="0">MIN(200000,G6*1.02)</f>
        <v>0</v>
      </c>
      <c r="I6" s="112"/>
      <c r="J6" s="29">
        <f>(12*I6)</f>
        <v>0</v>
      </c>
      <c r="K6" s="34">
        <f t="array" ref="K6">ROUND((H6/12)*J6,0)</f>
        <v>0</v>
      </c>
      <c r="L6" s="88"/>
      <c r="M6" s="167" t="s">
        <v>59</v>
      </c>
      <c r="N6" s="167"/>
      <c r="O6" s="167"/>
    </row>
    <row r="7" spans="1:31" x14ac:dyDescent="0.2">
      <c r="A7" s="104" t="s">
        <v>1</v>
      </c>
      <c r="B7" s="191">
        <f>'Year 1'!B7:E7</f>
        <v>0</v>
      </c>
      <c r="C7" s="192"/>
      <c r="D7" s="192"/>
      <c r="E7" s="193"/>
      <c r="F7" s="54">
        <f>'Year 1'!F7</f>
        <v>0</v>
      </c>
      <c r="G7" s="33">
        <f>'Year 2'!H7</f>
        <v>0</v>
      </c>
      <c r="H7" s="36">
        <f t="shared" si="0"/>
        <v>0</v>
      </c>
      <c r="I7" s="113"/>
      <c r="J7" s="29">
        <f t="shared" ref="J7:J13" si="1">(12*I7)</f>
        <v>0</v>
      </c>
      <c r="K7" s="34">
        <f t="array" ref="K7">ROUND((H7/12)*J7,0)</f>
        <v>0</v>
      </c>
      <c r="L7" s="89"/>
      <c r="M7" s="167"/>
      <c r="N7" s="167"/>
      <c r="O7" s="167"/>
    </row>
    <row r="8" spans="1:31" x14ac:dyDescent="0.2">
      <c r="A8" s="104" t="s">
        <v>2</v>
      </c>
      <c r="B8" s="191">
        <f>'Year 1'!B8:E8</f>
        <v>0</v>
      </c>
      <c r="C8" s="192"/>
      <c r="D8" s="192"/>
      <c r="E8" s="193"/>
      <c r="F8" s="54">
        <f>'Year 1'!F8</f>
        <v>0</v>
      </c>
      <c r="G8" s="33">
        <f>'Year 2'!H8</f>
        <v>0</v>
      </c>
      <c r="H8" s="36">
        <f t="shared" si="0"/>
        <v>0</v>
      </c>
      <c r="I8" s="113"/>
      <c r="J8" s="29">
        <f t="shared" si="1"/>
        <v>0</v>
      </c>
      <c r="K8" s="34">
        <f t="array" ref="K8">ROUND((H8/12)*J8,0)</f>
        <v>0</v>
      </c>
      <c r="L8" s="89"/>
      <c r="M8" s="167"/>
      <c r="N8" s="167"/>
      <c r="O8" s="167"/>
    </row>
    <row r="9" spans="1:31" x14ac:dyDescent="0.2">
      <c r="A9" s="104" t="s">
        <v>3</v>
      </c>
      <c r="B9" s="191">
        <f>'Year 1'!B9:E9</f>
        <v>0</v>
      </c>
      <c r="C9" s="192"/>
      <c r="D9" s="192"/>
      <c r="E9" s="193"/>
      <c r="F9" s="54">
        <f>'Year 1'!F9</f>
        <v>0</v>
      </c>
      <c r="G9" s="33">
        <f>'Year 2'!H9</f>
        <v>0</v>
      </c>
      <c r="H9" s="36">
        <f t="shared" si="0"/>
        <v>0</v>
      </c>
      <c r="I9" s="113"/>
      <c r="J9" s="29">
        <f t="shared" si="1"/>
        <v>0</v>
      </c>
      <c r="K9" s="34">
        <f t="array" ref="K9">ROUND((H9/12)*J9,0)</f>
        <v>0</v>
      </c>
      <c r="L9" s="89"/>
      <c r="M9" s="167"/>
      <c r="N9" s="167"/>
      <c r="O9" s="167"/>
    </row>
    <row r="10" spans="1:31" x14ac:dyDescent="0.2">
      <c r="A10" s="104" t="s">
        <v>4</v>
      </c>
      <c r="B10" s="191">
        <f>'Year 1'!B10:E10</f>
        <v>0</v>
      </c>
      <c r="C10" s="192"/>
      <c r="D10" s="192"/>
      <c r="E10" s="193"/>
      <c r="F10" s="54">
        <f>'Year 1'!F10</f>
        <v>0</v>
      </c>
      <c r="G10" s="33">
        <f>'Year 2'!H10</f>
        <v>0</v>
      </c>
      <c r="H10" s="36">
        <f t="shared" si="0"/>
        <v>0</v>
      </c>
      <c r="I10" s="113"/>
      <c r="J10" s="29">
        <f t="shared" si="1"/>
        <v>0</v>
      </c>
      <c r="K10" s="34">
        <f t="array" ref="K10">ROUND((H10/12)*J10,0)</f>
        <v>0</v>
      </c>
      <c r="L10" s="89"/>
      <c r="M10" s="167"/>
      <c r="N10" s="167"/>
      <c r="O10" s="167"/>
    </row>
    <row r="11" spans="1:31" x14ac:dyDescent="0.2">
      <c r="A11" s="104" t="s">
        <v>5</v>
      </c>
      <c r="B11" s="191">
        <f>'Year 1'!B11:E11</f>
        <v>0</v>
      </c>
      <c r="C11" s="192"/>
      <c r="D11" s="192"/>
      <c r="E11" s="193"/>
      <c r="F11" s="54">
        <f>'Year 1'!F11</f>
        <v>0</v>
      </c>
      <c r="G11" s="33">
        <f>'Year 2'!H11</f>
        <v>0</v>
      </c>
      <c r="H11" s="36">
        <f t="shared" si="0"/>
        <v>0</v>
      </c>
      <c r="I11" s="113"/>
      <c r="J11" s="29">
        <f t="shared" si="1"/>
        <v>0</v>
      </c>
      <c r="K11" s="34">
        <f t="array" ref="K11">ROUND((H11/12)*J11,0)</f>
        <v>0</v>
      </c>
      <c r="L11" s="89"/>
      <c r="M11" s="167"/>
      <c r="N11" s="167"/>
      <c r="O11" s="167"/>
    </row>
    <row r="12" spans="1:31" x14ac:dyDescent="0.2">
      <c r="A12" s="104" t="s">
        <v>6</v>
      </c>
      <c r="B12" s="191">
        <f>'Year 1'!B12:E12</f>
        <v>0</v>
      </c>
      <c r="C12" s="192"/>
      <c r="D12" s="192"/>
      <c r="E12" s="193"/>
      <c r="F12" s="54">
        <f>'Year 1'!F12</f>
        <v>0</v>
      </c>
      <c r="G12" s="33">
        <f>'Year 2'!H12</f>
        <v>0</v>
      </c>
      <c r="H12" s="36">
        <f t="shared" si="0"/>
        <v>0</v>
      </c>
      <c r="I12" s="113"/>
      <c r="J12" s="29">
        <f t="shared" si="1"/>
        <v>0</v>
      </c>
      <c r="K12" s="34">
        <f t="array" ref="K12">ROUND((H12/12)*J12,0)</f>
        <v>0</v>
      </c>
      <c r="L12" s="89"/>
      <c r="M12" s="167"/>
      <c r="N12" s="167"/>
      <c r="O12" s="167"/>
    </row>
    <row r="13" spans="1:31" x14ac:dyDescent="0.2">
      <c r="A13" s="105" t="s">
        <v>7</v>
      </c>
      <c r="B13" s="191">
        <f>'Year 1'!B13:E13</f>
        <v>0</v>
      </c>
      <c r="C13" s="192"/>
      <c r="D13" s="192"/>
      <c r="E13" s="193"/>
      <c r="F13" s="54">
        <f>'Year 1'!F13</f>
        <v>0</v>
      </c>
      <c r="G13" s="33">
        <f>'Year 2'!H13</f>
        <v>0</v>
      </c>
      <c r="H13" s="36">
        <f t="shared" si="0"/>
        <v>0</v>
      </c>
      <c r="I13" s="114"/>
      <c r="J13" s="29">
        <f t="shared" si="1"/>
        <v>0</v>
      </c>
      <c r="K13" s="34">
        <f t="array" ref="K13">ROUND((H13/12)*J13,0)</f>
        <v>0</v>
      </c>
      <c r="L13" s="90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71">
        <f>SUM(K6:K13,L6:L13)</f>
        <v>0</v>
      </c>
      <c r="M14" s="9"/>
    </row>
    <row r="15" spans="1:31" ht="15" x14ac:dyDescent="0.25">
      <c r="A15" s="161" t="s">
        <v>51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0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30">
        <f>'Year 2'!H16</f>
        <v>0</v>
      </c>
      <c r="H16" s="30">
        <f t="shared" ref="H16:H25" si="2">MIN(200000,G16*1.02)</f>
        <v>0</v>
      </c>
      <c r="I16" s="115"/>
      <c r="J16" s="26">
        <f t="shared" ref="J16:J25" si="3">(12*I16)</f>
        <v>0</v>
      </c>
      <c r="K16" s="34">
        <f t="array" ref="K16">ROUND(((H16/12)*J16)*C16,0)</f>
        <v>0</v>
      </c>
      <c r="L16" s="97"/>
      <c r="M16" s="168" t="s">
        <v>59</v>
      </c>
      <c r="N16" s="169"/>
      <c r="O16" s="169"/>
    </row>
    <row r="17" spans="1:31" x14ac:dyDescent="0.2">
      <c r="A17" s="107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31">
        <f>'Year 2'!H17</f>
        <v>0</v>
      </c>
      <c r="H17" s="31">
        <f t="shared" si="2"/>
        <v>0</v>
      </c>
      <c r="I17" s="113"/>
      <c r="J17" s="27">
        <f t="shared" si="3"/>
        <v>0</v>
      </c>
      <c r="K17" s="34">
        <f t="array" ref="K17">ROUND(((H17/12)*J17)*C17,0)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7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31">
        <f>'Year 2'!H18</f>
        <v>0</v>
      </c>
      <c r="H18" s="31">
        <f t="shared" si="2"/>
        <v>0</v>
      </c>
      <c r="I18" s="113"/>
      <c r="J18" s="27">
        <f t="shared" si="3"/>
        <v>0</v>
      </c>
      <c r="K18" s="34">
        <f t="array" ref="K18">ROUND(((H18/12)*J18)*C18,0)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7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31">
        <f>'Year 2'!H19</f>
        <v>0</v>
      </c>
      <c r="H19" s="31">
        <f t="shared" si="2"/>
        <v>0</v>
      </c>
      <c r="I19" s="113"/>
      <c r="J19" s="27">
        <f t="shared" si="3"/>
        <v>0</v>
      </c>
      <c r="K19" s="34">
        <f t="array" ref="K19">ROUND(((H19/12)*J19)*C19,0)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7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31">
        <f>'Year 2'!H20</f>
        <v>0</v>
      </c>
      <c r="H20" s="31">
        <f t="shared" si="2"/>
        <v>0</v>
      </c>
      <c r="I20" s="113"/>
      <c r="J20" s="27">
        <f t="shared" si="3"/>
        <v>0</v>
      </c>
      <c r="K20" s="34">
        <f t="array" ref="K20">ROUND(((H20/12)*J20)*C20,0)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7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31">
        <f>'Year 2'!H21</f>
        <v>0</v>
      </c>
      <c r="H21" s="31">
        <f t="shared" si="2"/>
        <v>0</v>
      </c>
      <c r="I21" s="113"/>
      <c r="J21" s="27">
        <f t="shared" si="3"/>
        <v>0</v>
      </c>
      <c r="K21" s="34">
        <f t="array" ref="K21">ROUND(((H21/12)*J21)*C21,0)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7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31">
        <f>'Year 2'!H22</f>
        <v>0</v>
      </c>
      <c r="H22" s="31">
        <f t="shared" si="2"/>
        <v>0</v>
      </c>
      <c r="I22" s="113"/>
      <c r="J22" s="27">
        <f t="shared" si="3"/>
        <v>0</v>
      </c>
      <c r="K22" s="34">
        <f t="array" ref="K22">ROUND(((H22/12)*J22)*C22,0)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10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31">
        <f>'Year 2'!H23</f>
        <v>0</v>
      </c>
      <c r="H23" s="31">
        <f t="shared" si="2"/>
        <v>0</v>
      </c>
      <c r="I23" s="117"/>
      <c r="J23" s="126">
        <f t="shared" si="3"/>
        <v>0</v>
      </c>
      <c r="K23" s="34">
        <f t="array" ref="K23">ROUND(((H23/12)*J23)*C23,0)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10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31">
        <f>'Year 2'!H24</f>
        <v>0</v>
      </c>
      <c r="H24" s="31">
        <f t="shared" si="2"/>
        <v>0</v>
      </c>
      <c r="I24" s="117"/>
      <c r="J24" s="126">
        <f t="shared" si="3"/>
        <v>0</v>
      </c>
      <c r="K24" s="34">
        <f t="array" ref="K24">ROUND(((H24/12)*J24)*C24,0)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8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32">
        <f>'Year 2'!H25</f>
        <v>0</v>
      </c>
      <c r="H25" s="32">
        <f t="shared" si="2"/>
        <v>0</v>
      </c>
      <c r="I25" s="114"/>
      <c r="J25" s="28">
        <f t="shared" si="3"/>
        <v>0</v>
      </c>
      <c r="K25" s="34">
        <f t="array" ref="K25">ROUND(((H25/12)*J25)*C25,0)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72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40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9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7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7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7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10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9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7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9" t="s">
        <v>0</v>
      </c>
      <c r="B40" s="165" t="s">
        <v>54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7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7" t="s">
        <v>2</v>
      </c>
      <c r="B42" s="166" t="s">
        <v>56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107" t="s">
        <v>3</v>
      </c>
      <c r="B43" s="166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7" t="s">
        <v>4</v>
      </c>
      <c r="B44" s="202" t="s">
        <v>61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3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107" t="s">
        <v>5</v>
      </c>
      <c r="B45" s="127" t="s">
        <v>53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107" t="s">
        <v>6</v>
      </c>
      <c r="B46" s="127" t="s">
        <v>53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7" t="s">
        <v>7</v>
      </c>
      <c r="B47" s="127" t="s">
        <v>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7" t="s">
        <v>33</v>
      </c>
      <c r="B48" s="127" t="s">
        <v>53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107" t="s">
        <v>34</v>
      </c>
      <c r="B49" s="127" t="s">
        <v>53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40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40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58</v>
      </c>
      <c r="B52" s="132"/>
      <c r="C52" s="132"/>
      <c r="D52" s="132"/>
      <c r="E52" s="132"/>
      <c r="F52" s="133" t="s">
        <v>57</v>
      </c>
      <c r="G52" s="133"/>
      <c r="H52" s="133"/>
      <c r="I52" s="133"/>
      <c r="J52" s="133"/>
      <c r="K52" s="176"/>
      <c r="L52" s="45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40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GB0PpaZJmQSVikRLrtDhU98OAxJ2HiWKzN6ScvHClMoYf2cb7UzHyF7G1FDdSXM3+2PCmLoPHnUcZPdBvOSmZg==" saltValue="ACOrcelDDJijzlz0NIfp+A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1" ht="15" x14ac:dyDescent="0.25">
      <c r="A2" s="180" t="s">
        <v>42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1" ht="15.75" thickBot="1" x14ac:dyDescent="0.3">
      <c r="A3" s="181" t="s">
        <v>60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50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 customHeight="1" x14ac:dyDescent="0.2">
      <c r="A6" s="13" t="s">
        <v>0</v>
      </c>
      <c r="B6" s="194">
        <f>'Year 1'!B6:E6</f>
        <v>0</v>
      </c>
      <c r="C6" s="195"/>
      <c r="D6" s="195"/>
      <c r="E6" s="196"/>
      <c r="F6" s="54">
        <f>'Year 1'!F6</f>
        <v>0</v>
      </c>
      <c r="G6" s="33">
        <f>'Year 3'!H6</f>
        <v>0</v>
      </c>
      <c r="H6" s="36">
        <f>MIN(200000,G6*1.02)</f>
        <v>0</v>
      </c>
      <c r="I6" s="112"/>
      <c r="J6" s="29">
        <f>(12*I6)</f>
        <v>0</v>
      </c>
      <c r="K6" s="34">
        <f t="array" ref="K6">ROUND((H6/12)*J6,0)</f>
        <v>0</v>
      </c>
      <c r="L6" s="88"/>
      <c r="M6" s="167" t="s">
        <v>59</v>
      </c>
      <c r="N6" s="167"/>
      <c r="O6" s="167"/>
    </row>
    <row r="7" spans="1:31" x14ac:dyDescent="0.2">
      <c r="A7" s="14" t="s">
        <v>1</v>
      </c>
      <c r="B7" s="191">
        <f>'Year 1'!B7:E7</f>
        <v>0</v>
      </c>
      <c r="C7" s="192"/>
      <c r="D7" s="192"/>
      <c r="E7" s="193"/>
      <c r="F7" s="54">
        <f>'Year 1'!F7</f>
        <v>0</v>
      </c>
      <c r="G7" s="33">
        <f>'Year 3'!H7</f>
        <v>0</v>
      </c>
      <c r="H7" s="36">
        <f t="shared" ref="H7:H13" si="0">MIN(200000,G7*1.02)</f>
        <v>0</v>
      </c>
      <c r="I7" s="113"/>
      <c r="J7" s="29">
        <f t="shared" ref="J7:J13" si="1">(12*I7)</f>
        <v>0</v>
      </c>
      <c r="K7" s="34">
        <f t="array" ref="K7">ROUND((H7/12)*J7,0)</f>
        <v>0</v>
      </c>
      <c r="L7" s="89"/>
      <c r="M7" s="167"/>
      <c r="N7" s="167"/>
      <c r="O7" s="167"/>
    </row>
    <row r="8" spans="1:31" x14ac:dyDescent="0.2">
      <c r="A8" s="14" t="s">
        <v>2</v>
      </c>
      <c r="B8" s="191">
        <f>'Year 1'!B8:E8</f>
        <v>0</v>
      </c>
      <c r="C8" s="192"/>
      <c r="D8" s="192"/>
      <c r="E8" s="193"/>
      <c r="F8" s="54">
        <f>'Year 1'!F8</f>
        <v>0</v>
      </c>
      <c r="G8" s="33">
        <f>'Year 3'!H8</f>
        <v>0</v>
      </c>
      <c r="H8" s="36">
        <f t="shared" si="0"/>
        <v>0</v>
      </c>
      <c r="I8" s="113"/>
      <c r="J8" s="29">
        <f t="shared" si="1"/>
        <v>0</v>
      </c>
      <c r="K8" s="34">
        <f t="array" ref="K8">ROUND((H8/12)*J8,0)</f>
        <v>0</v>
      </c>
      <c r="L8" s="89"/>
      <c r="M8" s="167"/>
      <c r="N8" s="167"/>
      <c r="O8" s="167"/>
    </row>
    <row r="9" spans="1:31" x14ac:dyDescent="0.2">
      <c r="A9" s="14" t="s">
        <v>3</v>
      </c>
      <c r="B9" s="191">
        <f>'Year 1'!B9:E9</f>
        <v>0</v>
      </c>
      <c r="C9" s="192"/>
      <c r="D9" s="192"/>
      <c r="E9" s="193"/>
      <c r="F9" s="54">
        <f>'Year 1'!F9</f>
        <v>0</v>
      </c>
      <c r="G9" s="33">
        <f>'Year 3'!H9</f>
        <v>0</v>
      </c>
      <c r="H9" s="36">
        <f t="shared" si="0"/>
        <v>0</v>
      </c>
      <c r="I9" s="113"/>
      <c r="J9" s="29">
        <f t="shared" si="1"/>
        <v>0</v>
      </c>
      <c r="K9" s="34">
        <f t="array" ref="K9">ROUND((H9/12)*J9,0)</f>
        <v>0</v>
      </c>
      <c r="L9" s="89"/>
      <c r="M9" s="167"/>
      <c r="N9" s="167"/>
      <c r="O9" s="167"/>
    </row>
    <row r="10" spans="1:31" x14ac:dyDescent="0.2">
      <c r="A10" s="14" t="s">
        <v>4</v>
      </c>
      <c r="B10" s="191">
        <f>'Year 1'!B10:E10</f>
        <v>0</v>
      </c>
      <c r="C10" s="192"/>
      <c r="D10" s="192"/>
      <c r="E10" s="193"/>
      <c r="F10" s="54">
        <f>'Year 1'!F10</f>
        <v>0</v>
      </c>
      <c r="G10" s="33">
        <f>'Year 3'!H10</f>
        <v>0</v>
      </c>
      <c r="H10" s="36">
        <f t="shared" si="0"/>
        <v>0</v>
      </c>
      <c r="I10" s="113"/>
      <c r="J10" s="29">
        <f t="shared" si="1"/>
        <v>0</v>
      </c>
      <c r="K10" s="34">
        <f t="array" ref="K10">ROUND((H10/12)*J10,0)</f>
        <v>0</v>
      </c>
      <c r="L10" s="89"/>
      <c r="M10" s="167"/>
      <c r="N10" s="167"/>
      <c r="O10" s="167"/>
    </row>
    <row r="11" spans="1:31" x14ac:dyDescent="0.2">
      <c r="A11" s="14" t="s">
        <v>5</v>
      </c>
      <c r="B11" s="191">
        <f>'Year 1'!B11:E11</f>
        <v>0</v>
      </c>
      <c r="C11" s="192"/>
      <c r="D11" s="192"/>
      <c r="E11" s="193"/>
      <c r="F11" s="54">
        <f>'Year 1'!F11</f>
        <v>0</v>
      </c>
      <c r="G11" s="33">
        <f>'Year 3'!H11</f>
        <v>0</v>
      </c>
      <c r="H11" s="36">
        <f t="shared" si="0"/>
        <v>0</v>
      </c>
      <c r="I11" s="113"/>
      <c r="J11" s="29">
        <f t="shared" si="1"/>
        <v>0</v>
      </c>
      <c r="K11" s="34">
        <f t="array" ref="K11">ROUND((H11/12)*J11,0)</f>
        <v>0</v>
      </c>
      <c r="L11" s="89"/>
      <c r="M11" s="167"/>
      <c r="N11" s="167"/>
      <c r="O11" s="167"/>
    </row>
    <row r="12" spans="1:31" x14ac:dyDescent="0.2">
      <c r="A12" s="14" t="s">
        <v>6</v>
      </c>
      <c r="B12" s="191">
        <f>'Year 1'!B12:E12</f>
        <v>0</v>
      </c>
      <c r="C12" s="192"/>
      <c r="D12" s="192"/>
      <c r="E12" s="193"/>
      <c r="F12" s="54">
        <f>'Year 1'!F12</f>
        <v>0</v>
      </c>
      <c r="G12" s="33">
        <f>'Year 3'!H12</f>
        <v>0</v>
      </c>
      <c r="H12" s="36">
        <f t="shared" si="0"/>
        <v>0</v>
      </c>
      <c r="I12" s="113"/>
      <c r="J12" s="29">
        <f t="shared" si="1"/>
        <v>0</v>
      </c>
      <c r="K12" s="34">
        <f t="array" ref="K12">ROUND((H12/12)*J12,0)</f>
        <v>0</v>
      </c>
      <c r="L12" s="89"/>
      <c r="M12" s="167"/>
      <c r="N12" s="167"/>
      <c r="O12" s="167"/>
    </row>
    <row r="13" spans="1:31" x14ac:dyDescent="0.2">
      <c r="A13" s="15" t="s">
        <v>7</v>
      </c>
      <c r="B13" s="197">
        <f>'Year 1'!B13:E13</f>
        <v>0</v>
      </c>
      <c r="C13" s="198"/>
      <c r="D13" s="198"/>
      <c r="E13" s="199"/>
      <c r="F13" s="54">
        <f>'Year 1'!F13</f>
        <v>0</v>
      </c>
      <c r="G13" s="33">
        <f>'Year 3'!H13</f>
        <v>0</v>
      </c>
      <c r="H13" s="36">
        <f t="shared" si="0"/>
        <v>0</v>
      </c>
      <c r="I13" s="114"/>
      <c r="J13" s="29">
        <f t="shared" si="1"/>
        <v>0</v>
      </c>
      <c r="K13" s="34">
        <f t="array" ref="K13">ROUND((H13/12)*J13,0)</f>
        <v>0</v>
      </c>
      <c r="L13" s="90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71">
        <f>SUM(K6:K13,L6:L13)</f>
        <v>0</v>
      </c>
      <c r="M14" s="9"/>
    </row>
    <row r="15" spans="1:31" ht="15" x14ac:dyDescent="0.25">
      <c r="A15" s="161" t="s">
        <v>51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30">
        <f>'Year 3'!H16</f>
        <v>0</v>
      </c>
      <c r="H16" s="30">
        <f t="shared" ref="H16:H25" si="2">MIN(200000,G16*1.02)</f>
        <v>0</v>
      </c>
      <c r="I16" s="115"/>
      <c r="J16" s="26">
        <f t="shared" ref="J16:J25" si="3">(12*I16)</f>
        <v>0</v>
      </c>
      <c r="K16" s="34">
        <f t="array" ref="K16">ROUND((H16/12)*J16,0)</f>
        <v>0</v>
      </c>
      <c r="L16" s="97"/>
      <c r="M16" s="168" t="s">
        <v>59</v>
      </c>
      <c r="N16" s="169"/>
      <c r="O16" s="169"/>
    </row>
    <row r="17" spans="1:31" x14ac:dyDescent="0.2">
      <c r="A17" s="20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31">
        <f>'Year 3'!H17</f>
        <v>0</v>
      </c>
      <c r="H17" s="31">
        <f t="shared" si="2"/>
        <v>0</v>
      </c>
      <c r="I17" s="113"/>
      <c r="J17" s="27">
        <f t="shared" si="3"/>
        <v>0</v>
      </c>
      <c r="K17" s="34">
        <f t="array" ref="K17">ROUND((H17/12)*J17,0)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20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31">
        <f>'Year 3'!H18</f>
        <v>0</v>
      </c>
      <c r="H18" s="31">
        <f t="shared" si="2"/>
        <v>0</v>
      </c>
      <c r="I18" s="113"/>
      <c r="J18" s="27">
        <f t="shared" si="3"/>
        <v>0</v>
      </c>
      <c r="K18" s="34">
        <f t="array" ref="K18">ROUND((H18/12)*J18,0)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20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31">
        <f>'Year 3'!H19</f>
        <v>0</v>
      </c>
      <c r="H19" s="31">
        <f t="shared" si="2"/>
        <v>0</v>
      </c>
      <c r="I19" s="113"/>
      <c r="J19" s="27">
        <f t="shared" si="3"/>
        <v>0</v>
      </c>
      <c r="K19" s="34">
        <f t="array" ref="K19">ROUND((H19/12)*J19,0)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20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31">
        <f>'Year 3'!H20</f>
        <v>0</v>
      </c>
      <c r="H20" s="31">
        <f t="shared" si="2"/>
        <v>0</v>
      </c>
      <c r="I20" s="113"/>
      <c r="J20" s="27">
        <f t="shared" si="3"/>
        <v>0</v>
      </c>
      <c r="K20" s="34">
        <f t="array" ref="K20">ROUND((H20/12)*J20,0)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20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31">
        <f>'Year 3'!H21</f>
        <v>0</v>
      </c>
      <c r="H21" s="31">
        <f t="shared" si="2"/>
        <v>0</v>
      </c>
      <c r="I21" s="113"/>
      <c r="J21" s="27">
        <f t="shared" si="3"/>
        <v>0</v>
      </c>
      <c r="K21" s="34">
        <f t="array" ref="K21">ROUND((H21/12)*J21,0)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20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31">
        <f>'Year 3'!H22</f>
        <v>0</v>
      </c>
      <c r="H22" s="31">
        <f t="shared" si="2"/>
        <v>0</v>
      </c>
      <c r="I22" s="113"/>
      <c r="J22" s="27">
        <f t="shared" si="3"/>
        <v>0</v>
      </c>
      <c r="K22" s="34">
        <f t="array" ref="K22">ROUND((H22/12)*J22,0)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38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31">
        <f>'Year 3'!H23</f>
        <v>0</v>
      </c>
      <c r="H23" s="31">
        <f t="shared" si="2"/>
        <v>0</v>
      </c>
      <c r="I23" s="117"/>
      <c r="J23" s="126">
        <f t="shared" si="3"/>
        <v>0</v>
      </c>
      <c r="K23" s="34">
        <f t="array" ref="K23">ROUND((H23/12)*J23,0)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38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31">
        <f>'Year 3'!H24</f>
        <v>0</v>
      </c>
      <c r="H24" s="31">
        <f t="shared" si="2"/>
        <v>0</v>
      </c>
      <c r="I24" s="117"/>
      <c r="J24" s="126">
        <f t="shared" si="3"/>
        <v>0</v>
      </c>
      <c r="K24" s="34">
        <f t="array" ref="K24">ROUND((H24/12)*J24,0)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3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32">
        <f>'Year 3'!H25</f>
        <v>0</v>
      </c>
      <c r="H25" s="32">
        <f t="shared" si="2"/>
        <v>0</v>
      </c>
      <c r="I25" s="114"/>
      <c r="J25" s="28">
        <f t="shared" si="3"/>
        <v>0</v>
      </c>
      <c r="K25" s="34">
        <f t="array" ref="K25">ROUND((H25/12)*J25,0)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72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40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37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20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0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0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38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37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20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37" t="s">
        <v>0</v>
      </c>
      <c r="B40" s="165" t="s">
        <v>54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20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20" t="s">
        <v>2</v>
      </c>
      <c r="B42" s="166" t="s">
        <v>56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20" t="s">
        <v>3</v>
      </c>
      <c r="B43" s="166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20" t="s">
        <v>4</v>
      </c>
      <c r="B44" s="202" t="s">
        <v>61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3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20" t="s">
        <v>5</v>
      </c>
      <c r="B45" s="127" t="s">
        <v>53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20" t="s">
        <v>6</v>
      </c>
      <c r="B46" s="127" t="s">
        <v>53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20" t="s">
        <v>7</v>
      </c>
      <c r="B47" s="127" t="s">
        <v>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20" t="s">
        <v>33</v>
      </c>
      <c r="B48" s="127" t="s">
        <v>53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20" t="s">
        <v>34</v>
      </c>
      <c r="B49" s="127" t="s">
        <v>53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40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40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58</v>
      </c>
      <c r="B52" s="132"/>
      <c r="C52" s="132"/>
      <c r="D52" s="132"/>
      <c r="E52" s="132"/>
      <c r="F52" s="133" t="s">
        <v>57</v>
      </c>
      <c r="G52" s="133"/>
      <c r="H52" s="133"/>
      <c r="I52" s="133"/>
      <c r="J52" s="133"/>
      <c r="K52" s="176"/>
      <c r="L52" s="45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40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4jI8sxECJve5hu3UtD33we+3ucHQT1f1LaZTEYy6SCoErwVP9ce2S0ODDAsunA/YCqwXKy6uznwsvQrag0oSww==" saltValue="BtoAjG0hJd8nt9JcqfbDpg==" spinCount="100000" sheet="1" objects="1" scenarios="1"/>
  <mergeCells count="55">
    <mergeCell ref="M6:O13"/>
    <mergeCell ref="E23:F23"/>
    <mergeCell ref="E24:F24"/>
    <mergeCell ref="M16:O25"/>
    <mergeCell ref="B13:E13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1:L1"/>
    <mergeCell ref="A2:L2"/>
    <mergeCell ref="A3:L3"/>
    <mergeCell ref="A5:E5"/>
    <mergeCell ref="B6:E6"/>
    <mergeCell ref="A26:K26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1" ht="15" x14ac:dyDescent="0.25">
      <c r="A2" s="180" t="s">
        <v>43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1" ht="15.75" thickBot="1" x14ac:dyDescent="0.3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50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3" t="s">
        <v>0</v>
      </c>
      <c r="B6" s="194">
        <f>'Year 1'!B6:E6</f>
        <v>0</v>
      </c>
      <c r="C6" s="195"/>
      <c r="D6" s="195"/>
      <c r="E6" s="196"/>
      <c r="F6" s="54">
        <f>'Year 1'!F6</f>
        <v>0</v>
      </c>
      <c r="G6" s="33">
        <f>'Year 4'!H6</f>
        <v>0</v>
      </c>
      <c r="H6" s="36">
        <f t="shared" ref="H6:H13" si="0">MIN(200000,G6*1.02)</f>
        <v>0</v>
      </c>
      <c r="I6" s="112"/>
      <c r="J6" s="29">
        <f>(12*I6)</f>
        <v>0</v>
      </c>
      <c r="K6" s="34">
        <f t="array" ref="K6">ROUND((H6/12)*J6,0)</f>
        <v>0</v>
      </c>
      <c r="L6" s="88"/>
      <c r="M6" s="167" t="s">
        <v>59</v>
      </c>
      <c r="N6" s="167"/>
      <c r="O6" s="167"/>
    </row>
    <row r="7" spans="1:31" x14ac:dyDescent="0.2">
      <c r="A7" s="14" t="s">
        <v>1</v>
      </c>
      <c r="B7" s="191">
        <f>'Year 1'!B7:E7</f>
        <v>0</v>
      </c>
      <c r="C7" s="192"/>
      <c r="D7" s="192"/>
      <c r="E7" s="193"/>
      <c r="F7" s="54">
        <f>'Year 1'!F7</f>
        <v>0</v>
      </c>
      <c r="G7" s="33">
        <f>'Year 4'!H7</f>
        <v>0</v>
      </c>
      <c r="H7" s="36">
        <f t="shared" si="0"/>
        <v>0</v>
      </c>
      <c r="I7" s="113"/>
      <c r="J7" s="29">
        <f t="shared" ref="J7:J13" si="1">(12*I7)</f>
        <v>0</v>
      </c>
      <c r="K7" s="34">
        <f t="array" ref="K7">ROUND((H7/12)*J7,0)</f>
        <v>0</v>
      </c>
      <c r="L7" s="89"/>
      <c r="M7" s="167"/>
      <c r="N7" s="167"/>
      <c r="O7" s="167"/>
    </row>
    <row r="8" spans="1:31" x14ac:dyDescent="0.2">
      <c r="A8" s="14" t="s">
        <v>2</v>
      </c>
      <c r="B8" s="191">
        <f>'Year 1'!B8:E8</f>
        <v>0</v>
      </c>
      <c r="C8" s="192"/>
      <c r="D8" s="192"/>
      <c r="E8" s="193"/>
      <c r="F8" s="54">
        <f>'Year 1'!F8</f>
        <v>0</v>
      </c>
      <c r="G8" s="33">
        <f>'Year 4'!H8</f>
        <v>0</v>
      </c>
      <c r="H8" s="36">
        <f t="shared" si="0"/>
        <v>0</v>
      </c>
      <c r="I8" s="113"/>
      <c r="J8" s="29">
        <f t="shared" si="1"/>
        <v>0</v>
      </c>
      <c r="K8" s="34">
        <f t="array" ref="K8">ROUND((H8/12)*J8,0)</f>
        <v>0</v>
      </c>
      <c r="L8" s="89"/>
      <c r="M8" s="167"/>
      <c r="N8" s="167"/>
      <c r="O8" s="167"/>
    </row>
    <row r="9" spans="1:31" x14ac:dyDescent="0.2">
      <c r="A9" s="14" t="s">
        <v>3</v>
      </c>
      <c r="B9" s="191">
        <f>'Year 1'!B9:E9</f>
        <v>0</v>
      </c>
      <c r="C9" s="192"/>
      <c r="D9" s="192"/>
      <c r="E9" s="193"/>
      <c r="F9" s="54">
        <f>'Year 1'!F9</f>
        <v>0</v>
      </c>
      <c r="G9" s="33">
        <f>'Year 4'!H9</f>
        <v>0</v>
      </c>
      <c r="H9" s="36">
        <f t="shared" si="0"/>
        <v>0</v>
      </c>
      <c r="I9" s="113"/>
      <c r="J9" s="29">
        <f t="shared" si="1"/>
        <v>0</v>
      </c>
      <c r="K9" s="34">
        <f t="array" ref="K9">ROUND((H9/12)*J9,0)</f>
        <v>0</v>
      </c>
      <c r="L9" s="89"/>
      <c r="M9" s="167"/>
      <c r="N9" s="167"/>
      <c r="O9" s="167"/>
    </row>
    <row r="10" spans="1:31" x14ac:dyDescent="0.2">
      <c r="A10" s="14" t="s">
        <v>4</v>
      </c>
      <c r="B10" s="191">
        <f>'Year 1'!B10:E10</f>
        <v>0</v>
      </c>
      <c r="C10" s="192"/>
      <c r="D10" s="192"/>
      <c r="E10" s="193"/>
      <c r="F10" s="54">
        <f>'Year 1'!F10</f>
        <v>0</v>
      </c>
      <c r="G10" s="33">
        <f>'Year 4'!H10</f>
        <v>0</v>
      </c>
      <c r="H10" s="36">
        <f t="shared" si="0"/>
        <v>0</v>
      </c>
      <c r="I10" s="113"/>
      <c r="J10" s="29">
        <f t="shared" si="1"/>
        <v>0</v>
      </c>
      <c r="K10" s="34">
        <f t="array" ref="K10">ROUND((H10/12)*J10,0)</f>
        <v>0</v>
      </c>
      <c r="L10" s="89"/>
      <c r="M10" s="167"/>
      <c r="N10" s="167"/>
      <c r="O10" s="167"/>
    </row>
    <row r="11" spans="1:31" x14ac:dyDescent="0.2">
      <c r="A11" s="14" t="s">
        <v>5</v>
      </c>
      <c r="B11" s="191">
        <f>'Year 1'!B11:E11</f>
        <v>0</v>
      </c>
      <c r="C11" s="192"/>
      <c r="D11" s="192"/>
      <c r="E11" s="193"/>
      <c r="F11" s="54">
        <f>'Year 1'!F11</f>
        <v>0</v>
      </c>
      <c r="G11" s="33">
        <f>'Year 4'!H11</f>
        <v>0</v>
      </c>
      <c r="H11" s="36">
        <f t="shared" si="0"/>
        <v>0</v>
      </c>
      <c r="I11" s="113"/>
      <c r="J11" s="29">
        <f t="shared" si="1"/>
        <v>0</v>
      </c>
      <c r="K11" s="34">
        <f t="array" ref="K11">ROUND((H11/12)*J11,0)</f>
        <v>0</v>
      </c>
      <c r="L11" s="89"/>
      <c r="M11" s="167"/>
      <c r="N11" s="167"/>
      <c r="O11" s="167"/>
    </row>
    <row r="12" spans="1:31" x14ac:dyDescent="0.2">
      <c r="A12" s="14" t="s">
        <v>6</v>
      </c>
      <c r="B12" s="191">
        <f>'Year 1'!B12:E12</f>
        <v>0</v>
      </c>
      <c r="C12" s="192"/>
      <c r="D12" s="192"/>
      <c r="E12" s="193"/>
      <c r="F12" s="54">
        <f>'Year 1'!F12</f>
        <v>0</v>
      </c>
      <c r="G12" s="33">
        <f>'Year 4'!H12</f>
        <v>0</v>
      </c>
      <c r="H12" s="36">
        <f t="shared" si="0"/>
        <v>0</v>
      </c>
      <c r="I12" s="113"/>
      <c r="J12" s="29">
        <f t="shared" si="1"/>
        <v>0</v>
      </c>
      <c r="K12" s="34">
        <f t="array" ref="K12">ROUND((H12/12)*J12,0)</f>
        <v>0</v>
      </c>
      <c r="L12" s="89"/>
      <c r="M12" s="167"/>
      <c r="N12" s="167"/>
      <c r="O12" s="167"/>
    </row>
    <row r="13" spans="1:31" x14ac:dyDescent="0.2">
      <c r="A13" s="15" t="s">
        <v>7</v>
      </c>
      <c r="B13" s="197">
        <f>'Year 1'!B13:E13</f>
        <v>0</v>
      </c>
      <c r="C13" s="198"/>
      <c r="D13" s="198"/>
      <c r="E13" s="199"/>
      <c r="F13" s="54">
        <f>'Year 1'!F13</f>
        <v>0</v>
      </c>
      <c r="G13" s="33">
        <f>'Year 4'!H13</f>
        <v>0</v>
      </c>
      <c r="H13" s="36">
        <f t="shared" si="0"/>
        <v>0</v>
      </c>
      <c r="I13" s="114"/>
      <c r="J13" s="29">
        <f t="shared" si="1"/>
        <v>0</v>
      </c>
      <c r="K13" s="34">
        <f t="array" ref="K13">ROUND((H13/12)*J13,0)</f>
        <v>0</v>
      </c>
      <c r="L13" s="90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71">
        <f>SUM(K6:K13,L6:L13)</f>
        <v>0</v>
      </c>
      <c r="M14" s="9"/>
    </row>
    <row r="15" spans="1:31" ht="15" x14ac:dyDescent="0.25">
      <c r="A15" s="161" t="s">
        <v>51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30">
        <f>'Year 4'!H16</f>
        <v>0</v>
      </c>
      <c r="H16" s="30">
        <f t="shared" ref="H16:H25" si="2">MIN(200000,G16*1.02)</f>
        <v>0</v>
      </c>
      <c r="I16" s="115"/>
      <c r="J16" s="26">
        <f t="shared" ref="J16:J25" si="3">(12*I16)</f>
        <v>0</v>
      </c>
      <c r="K16" s="34">
        <f t="array" ref="K16">ROUND((H16/12)*J16,0)</f>
        <v>0</v>
      </c>
      <c r="L16" s="97"/>
      <c r="M16" s="168" t="s">
        <v>59</v>
      </c>
      <c r="N16" s="169"/>
      <c r="O16" s="169"/>
    </row>
    <row r="17" spans="1:31" x14ac:dyDescent="0.2">
      <c r="A17" s="20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31">
        <f>'Year 4'!H17</f>
        <v>0</v>
      </c>
      <c r="H17" s="31">
        <f t="shared" si="2"/>
        <v>0</v>
      </c>
      <c r="I17" s="113"/>
      <c r="J17" s="27">
        <f t="shared" si="3"/>
        <v>0</v>
      </c>
      <c r="K17" s="34">
        <f t="array" ref="K17">ROUND((H17/12)*J17,0)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20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31">
        <f>'Year 4'!H18</f>
        <v>0</v>
      </c>
      <c r="H18" s="31">
        <f t="shared" si="2"/>
        <v>0</v>
      </c>
      <c r="I18" s="113"/>
      <c r="J18" s="27">
        <f t="shared" si="3"/>
        <v>0</v>
      </c>
      <c r="K18" s="34">
        <f t="array" ref="K18">ROUND((H18/12)*J18,0)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20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31">
        <f>'Year 4'!H19</f>
        <v>0</v>
      </c>
      <c r="H19" s="31">
        <f t="shared" si="2"/>
        <v>0</v>
      </c>
      <c r="I19" s="113"/>
      <c r="J19" s="27">
        <f t="shared" si="3"/>
        <v>0</v>
      </c>
      <c r="K19" s="34">
        <f t="array" ref="K19">ROUND((H19/12)*J19,0)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20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31">
        <f>'Year 4'!H20</f>
        <v>0</v>
      </c>
      <c r="H20" s="31">
        <f t="shared" si="2"/>
        <v>0</v>
      </c>
      <c r="I20" s="113"/>
      <c r="J20" s="27">
        <f t="shared" si="3"/>
        <v>0</v>
      </c>
      <c r="K20" s="34">
        <f t="array" ref="K20">ROUND((H20/12)*J20,0)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20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31">
        <f>'Year 4'!H21</f>
        <v>0</v>
      </c>
      <c r="H21" s="31">
        <f t="shared" si="2"/>
        <v>0</v>
      </c>
      <c r="I21" s="113"/>
      <c r="J21" s="27">
        <f t="shared" si="3"/>
        <v>0</v>
      </c>
      <c r="K21" s="34">
        <f t="array" ref="K21">ROUND((H21/12)*J21,0)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20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31">
        <f>'Year 4'!H22</f>
        <v>0</v>
      </c>
      <c r="H22" s="31">
        <f t="shared" si="2"/>
        <v>0</v>
      </c>
      <c r="I22" s="113"/>
      <c r="J22" s="27">
        <f t="shared" si="3"/>
        <v>0</v>
      </c>
      <c r="K22" s="34">
        <f t="array" ref="K22">ROUND((H22/12)*J22,0)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38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31">
        <f>'Year 4'!H23</f>
        <v>0</v>
      </c>
      <c r="H23" s="31">
        <f t="shared" si="2"/>
        <v>0</v>
      </c>
      <c r="I23" s="117"/>
      <c r="J23" s="126">
        <f t="shared" si="3"/>
        <v>0</v>
      </c>
      <c r="K23" s="34">
        <f t="array" ref="K23">ROUND((H23/12)*J23,0)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38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31">
        <f>'Year 4'!H24</f>
        <v>0</v>
      </c>
      <c r="H24" s="31">
        <f t="shared" si="2"/>
        <v>0</v>
      </c>
      <c r="I24" s="117"/>
      <c r="J24" s="126">
        <f t="shared" si="3"/>
        <v>0</v>
      </c>
      <c r="K24" s="34">
        <f t="array" ref="K24">ROUND((H24/12)*J24,0)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3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32">
        <f>'Year 4'!H25</f>
        <v>0</v>
      </c>
      <c r="H25" s="32">
        <f t="shared" si="2"/>
        <v>0</v>
      </c>
      <c r="I25" s="114"/>
      <c r="J25" s="28">
        <f t="shared" si="3"/>
        <v>0</v>
      </c>
      <c r="K25" s="34">
        <f t="array" ref="K25">ROUND((H25/12)*J25,0)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72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40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37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20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0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0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38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37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20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37" t="s">
        <v>0</v>
      </c>
      <c r="B40" s="165" t="s">
        <v>54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20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20" t="s">
        <v>2</v>
      </c>
      <c r="B42" s="166" t="s">
        <v>56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20" t="s">
        <v>3</v>
      </c>
      <c r="B43" s="166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20" t="s">
        <v>4</v>
      </c>
      <c r="B44" s="202" t="s">
        <v>61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3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20" t="s">
        <v>5</v>
      </c>
      <c r="B45" s="127" t="s">
        <v>53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20" t="s">
        <v>6</v>
      </c>
      <c r="B46" s="127" t="s">
        <v>53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20" t="s">
        <v>7</v>
      </c>
      <c r="B47" s="127" t="s">
        <v>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20" t="s">
        <v>33</v>
      </c>
      <c r="B48" s="127" t="s">
        <v>53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20" t="s">
        <v>34</v>
      </c>
      <c r="B49" s="127" t="s">
        <v>53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40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40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58</v>
      </c>
      <c r="B52" s="132"/>
      <c r="C52" s="132"/>
      <c r="D52" s="132"/>
      <c r="E52" s="132"/>
      <c r="F52" s="133" t="s">
        <v>57</v>
      </c>
      <c r="G52" s="133"/>
      <c r="H52" s="133"/>
      <c r="I52" s="133"/>
      <c r="J52" s="133"/>
      <c r="K52" s="176"/>
      <c r="L52" s="45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40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Jr/UhAQXV2gMa390Qmxyq/69r0uSqGy5+kOhrDOY6nqfPLtWG/GdRwOcnlzK15eo06RFNggbIURN0HJtl8La1g==" saltValue="lRq+x1K2YwIICo2713N6Gg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6" style="7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38" t="s">
        <v>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31" ht="15" x14ac:dyDescent="0.25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31" ht="15.75" thickBot="1" x14ac:dyDescent="0.3">
      <c r="A3" s="148" t="s">
        <v>60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50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3" t="s">
        <v>0</v>
      </c>
      <c r="B6" s="194">
        <f>'Year 1'!B6:E6</f>
        <v>0</v>
      </c>
      <c r="C6" s="195"/>
      <c r="D6" s="195"/>
      <c r="E6" s="196"/>
      <c r="F6" s="54">
        <f>'Year 1'!F6</f>
        <v>0</v>
      </c>
      <c r="G6" s="55"/>
      <c r="H6" s="56">
        <f>(G6*0.02)+G6</f>
        <v>0</v>
      </c>
      <c r="I6" s="57"/>
      <c r="J6" s="62"/>
      <c r="K6" s="34">
        <f>'Year 1'!K6+'Year 2'!K6+'Year 3'!K6+'Year 4'!K6+'Year 5'!K6</f>
        <v>0</v>
      </c>
      <c r="L6" s="35">
        <f>'Year 1'!L6+'Year 2'!L6+'Year 3'!L6+'Year 4'!L6+'Year 5'!L6</f>
        <v>0</v>
      </c>
      <c r="M6" s="167" t="s">
        <v>59</v>
      </c>
      <c r="N6" s="167"/>
      <c r="O6" s="167"/>
    </row>
    <row r="7" spans="1:31" x14ac:dyDescent="0.2">
      <c r="A7" s="14" t="s">
        <v>1</v>
      </c>
      <c r="B7" s="191">
        <f>'Year 1'!B7:E7</f>
        <v>0</v>
      </c>
      <c r="C7" s="192"/>
      <c r="D7" s="192"/>
      <c r="E7" s="193"/>
      <c r="F7" s="54">
        <f>'Year 1'!F7</f>
        <v>0</v>
      </c>
      <c r="G7" s="58"/>
      <c r="H7" s="56">
        <f t="shared" ref="H7:H13" si="0">(G7*0.02)+G7</f>
        <v>0</v>
      </c>
      <c r="I7" s="59"/>
      <c r="J7" s="62">
        <f t="shared" ref="J7:J13" si="1">(12*I7)</f>
        <v>0</v>
      </c>
      <c r="K7" s="34">
        <f>'Year 1'!K7+'Year 2'!K7+'Year 3'!K7+'Year 4'!K7+'Year 5'!K7</f>
        <v>0</v>
      </c>
      <c r="L7" s="35">
        <f>'Year 1'!L7+'Year 2'!L7+'Year 3'!L7+'Year 4'!L7+'Year 5'!L7</f>
        <v>0</v>
      </c>
      <c r="M7" s="167"/>
      <c r="N7" s="167"/>
      <c r="O7" s="167"/>
    </row>
    <row r="8" spans="1:31" x14ac:dyDescent="0.2">
      <c r="A8" s="14" t="s">
        <v>2</v>
      </c>
      <c r="B8" s="191">
        <f>'Year 1'!B8:E8</f>
        <v>0</v>
      </c>
      <c r="C8" s="192"/>
      <c r="D8" s="192"/>
      <c r="E8" s="193"/>
      <c r="F8" s="54">
        <f>'Year 1'!F8</f>
        <v>0</v>
      </c>
      <c r="G8" s="58"/>
      <c r="H8" s="56">
        <f t="shared" si="0"/>
        <v>0</v>
      </c>
      <c r="I8" s="59"/>
      <c r="J8" s="62">
        <f t="shared" si="1"/>
        <v>0</v>
      </c>
      <c r="K8" s="34">
        <f>'Year 1'!K8+'Year 2'!K8+'Year 3'!K8+'Year 4'!K8+'Year 5'!K8</f>
        <v>0</v>
      </c>
      <c r="L8" s="35">
        <f>'Year 1'!L8+'Year 2'!L8+'Year 3'!L8+'Year 4'!L8+'Year 5'!L8</f>
        <v>0</v>
      </c>
      <c r="M8" s="167"/>
      <c r="N8" s="167"/>
      <c r="O8" s="167"/>
    </row>
    <row r="9" spans="1:31" x14ac:dyDescent="0.2">
      <c r="A9" s="14" t="s">
        <v>3</v>
      </c>
      <c r="B9" s="191">
        <f>'Year 1'!B9:E9</f>
        <v>0</v>
      </c>
      <c r="C9" s="192"/>
      <c r="D9" s="192"/>
      <c r="E9" s="193"/>
      <c r="F9" s="54">
        <f>'Year 1'!F9</f>
        <v>0</v>
      </c>
      <c r="G9" s="58"/>
      <c r="H9" s="56">
        <f t="shared" si="0"/>
        <v>0</v>
      </c>
      <c r="I9" s="59"/>
      <c r="J9" s="62">
        <f t="shared" si="1"/>
        <v>0</v>
      </c>
      <c r="K9" s="34">
        <f>'Year 1'!K9+'Year 2'!K9+'Year 3'!K9+'Year 4'!K9+'Year 5'!K9</f>
        <v>0</v>
      </c>
      <c r="L9" s="35">
        <f>'Year 1'!L9+'Year 2'!L9+'Year 3'!L9+'Year 4'!L9+'Year 5'!L9</f>
        <v>0</v>
      </c>
      <c r="M9" s="167"/>
      <c r="N9" s="167"/>
      <c r="O9" s="167"/>
    </row>
    <row r="10" spans="1:31" x14ac:dyDescent="0.2">
      <c r="A10" s="14" t="s">
        <v>4</v>
      </c>
      <c r="B10" s="191">
        <f>'Year 1'!B10:E10</f>
        <v>0</v>
      </c>
      <c r="C10" s="192"/>
      <c r="D10" s="192"/>
      <c r="E10" s="193"/>
      <c r="F10" s="54">
        <f>'Year 1'!F10</f>
        <v>0</v>
      </c>
      <c r="G10" s="58"/>
      <c r="H10" s="56">
        <f t="shared" si="0"/>
        <v>0</v>
      </c>
      <c r="I10" s="59"/>
      <c r="J10" s="62">
        <f t="shared" si="1"/>
        <v>0</v>
      </c>
      <c r="K10" s="34">
        <f>'Year 1'!K10+'Year 2'!K10+'Year 3'!K10+'Year 4'!K10+'Year 5'!K10</f>
        <v>0</v>
      </c>
      <c r="L10" s="35">
        <f>'Year 1'!L10+'Year 2'!L10+'Year 3'!L10+'Year 4'!L10+'Year 5'!L10</f>
        <v>0</v>
      </c>
      <c r="M10" s="167"/>
      <c r="N10" s="167"/>
      <c r="O10" s="167"/>
    </row>
    <row r="11" spans="1:31" x14ac:dyDescent="0.2">
      <c r="A11" s="14" t="s">
        <v>5</v>
      </c>
      <c r="B11" s="191">
        <f>'Year 1'!B11:E11</f>
        <v>0</v>
      </c>
      <c r="C11" s="192"/>
      <c r="D11" s="192"/>
      <c r="E11" s="193"/>
      <c r="F11" s="54">
        <f>'Year 1'!F11</f>
        <v>0</v>
      </c>
      <c r="G11" s="58"/>
      <c r="H11" s="56">
        <f t="shared" si="0"/>
        <v>0</v>
      </c>
      <c r="I11" s="59"/>
      <c r="J11" s="62">
        <f t="shared" si="1"/>
        <v>0</v>
      </c>
      <c r="K11" s="34">
        <f>'Year 1'!K11+'Year 2'!K11+'Year 3'!K11+'Year 4'!K11+'Year 5'!K11</f>
        <v>0</v>
      </c>
      <c r="L11" s="35">
        <f>'Year 1'!L11+'Year 2'!L11+'Year 3'!L11+'Year 4'!L11+'Year 5'!L11</f>
        <v>0</v>
      </c>
      <c r="M11" s="167"/>
      <c r="N11" s="167"/>
      <c r="O11" s="167"/>
    </row>
    <row r="12" spans="1:31" x14ac:dyDescent="0.2">
      <c r="A12" s="14" t="s">
        <v>6</v>
      </c>
      <c r="B12" s="191">
        <f>'Year 1'!B12:E12</f>
        <v>0</v>
      </c>
      <c r="C12" s="192"/>
      <c r="D12" s="192"/>
      <c r="E12" s="193"/>
      <c r="F12" s="54">
        <f>'Year 1'!F12</f>
        <v>0</v>
      </c>
      <c r="G12" s="58"/>
      <c r="H12" s="56">
        <f t="shared" si="0"/>
        <v>0</v>
      </c>
      <c r="I12" s="59"/>
      <c r="J12" s="62">
        <f t="shared" si="1"/>
        <v>0</v>
      </c>
      <c r="K12" s="34">
        <f>'Year 1'!K12+'Year 2'!K12+'Year 3'!K12+'Year 4'!K12+'Year 5'!K12</f>
        <v>0</v>
      </c>
      <c r="L12" s="35">
        <f>'Year 1'!L12+'Year 2'!L12+'Year 3'!L12+'Year 4'!L12+'Year 5'!L12</f>
        <v>0</v>
      </c>
      <c r="M12" s="167"/>
      <c r="N12" s="167"/>
      <c r="O12" s="167"/>
    </row>
    <row r="13" spans="1:31" x14ac:dyDescent="0.2">
      <c r="A13" s="15" t="s">
        <v>7</v>
      </c>
      <c r="B13" s="197">
        <f>'Year 1'!B13:E13</f>
        <v>0</v>
      </c>
      <c r="C13" s="198"/>
      <c r="D13" s="198"/>
      <c r="E13" s="199"/>
      <c r="F13" s="54">
        <f>'Year 1'!F13</f>
        <v>0</v>
      </c>
      <c r="G13" s="60"/>
      <c r="H13" s="56">
        <f t="shared" si="0"/>
        <v>0</v>
      </c>
      <c r="I13" s="61"/>
      <c r="J13" s="62">
        <f t="shared" si="1"/>
        <v>0</v>
      </c>
      <c r="K13" s="34">
        <f>'Year 1'!K13+'Year 2'!K13+'Year 3'!K13+'Year 4'!K13+'Year 5'!K13</f>
        <v>0</v>
      </c>
      <c r="L13" s="70">
        <f>'Year 1'!L13+'Year 2'!L13+'Year 3'!L13+'Year 4'!L13+'Year 5'!L13</f>
        <v>0</v>
      </c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40">
        <f>SUM(K6:K13)+SUM(L6:L13)</f>
        <v>0</v>
      </c>
      <c r="M14" s="9"/>
    </row>
    <row r="15" spans="1:31" ht="15" x14ac:dyDescent="0.25">
      <c r="A15" s="161" t="s">
        <v>51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6" t="s">
        <v>0</v>
      </c>
      <c r="B16" s="17" t="s">
        <v>15</v>
      </c>
      <c r="C16" s="18">
        <f>'Year 1'!C16+'Year 2'!C16+'Year 3'!C16+'Year 4'!C16+'Year 5'!C16</f>
        <v>0</v>
      </c>
      <c r="D16" s="19" t="s">
        <v>16</v>
      </c>
      <c r="E16" s="157" t="s">
        <v>20</v>
      </c>
      <c r="F16" s="157"/>
      <c r="G16" s="63"/>
      <c r="H16" s="63">
        <f t="shared" ref="H16:H25" si="2">(G16*0.02)+G16</f>
        <v>0</v>
      </c>
      <c r="I16" s="64"/>
      <c r="J16" s="65">
        <f t="shared" ref="J16:J25" si="3">(12*I16)</f>
        <v>0</v>
      </c>
      <c r="K16" s="34">
        <f>'Year 1'!K16+'Year 2'!K16+'Year 3'!K16+'Year 4'!K16+'Year 5'!K16</f>
        <v>0</v>
      </c>
      <c r="L16" s="35">
        <f>'Year 1'!L16+'Year 2'!L16+'Year 3'!L16+'Year 4'!L16+'Year 5'!L16</f>
        <v>0</v>
      </c>
      <c r="M16" s="168" t="s">
        <v>59</v>
      </c>
      <c r="N16" s="169"/>
      <c r="O16" s="169"/>
    </row>
    <row r="17" spans="1:31" x14ac:dyDescent="0.2">
      <c r="A17" s="20" t="s">
        <v>1</v>
      </c>
      <c r="B17" s="50" t="s">
        <v>15</v>
      </c>
      <c r="C17" s="18">
        <f>'Year 1'!C17+'Year 2'!C17+'Year 3'!C17+'Year 4'!C17+'Year 5'!C17</f>
        <v>0</v>
      </c>
      <c r="D17" s="51" t="s">
        <v>16</v>
      </c>
      <c r="E17" s="175" t="s">
        <v>21</v>
      </c>
      <c r="F17" s="175"/>
      <c r="G17" s="66"/>
      <c r="H17" s="66">
        <f t="shared" si="2"/>
        <v>0</v>
      </c>
      <c r="I17" s="59"/>
      <c r="J17" s="67">
        <f t="shared" si="3"/>
        <v>0</v>
      </c>
      <c r="K17" s="34">
        <f>'Year 1'!K17+'Year 2'!K17+'Year 3'!K17+'Year 4'!K17+'Year 5'!K17</f>
        <v>0</v>
      </c>
      <c r="L17" s="35">
        <f>'Year 1'!L17+'Year 2'!L17+'Year 3'!L17+'Year 4'!L17+'Year 5'!L17</f>
        <v>0</v>
      </c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20" t="s">
        <v>2</v>
      </c>
      <c r="B18" s="50" t="s">
        <v>15</v>
      </c>
      <c r="C18" s="18">
        <f>'Year 1'!C18+'Year 2'!C18+'Year 3'!C18+'Year 4'!C18+'Year 5'!C18</f>
        <v>0</v>
      </c>
      <c r="D18" s="51" t="s">
        <v>16</v>
      </c>
      <c r="E18" s="175" t="s">
        <v>22</v>
      </c>
      <c r="F18" s="175"/>
      <c r="G18" s="66"/>
      <c r="H18" s="66">
        <f t="shared" si="2"/>
        <v>0</v>
      </c>
      <c r="I18" s="59"/>
      <c r="J18" s="67">
        <f t="shared" si="3"/>
        <v>0</v>
      </c>
      <c r="K18" s="34">
        <f>'Year 1'!K18+'Year 2'!K18+'Year 3'!K18+'Year 4'!K18+'Year 5'!K18</f>
        <v>0</v>
      </c>
      <c r="L18" s="35">
        <f>'Year 1'!L18+'Year 2'!L18+'Year 3'!L18+'Year 4'!L18+'Year 5'!L18</f>
        <v>0</v>
      </c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20" t="s">
        <v>3</v>
      </c>
      <c r="B19" s="50" t="s">
        <v>15</v>
      </c>
      <c r="C19" s="18">
        <f>'Year 1'!C19+'Year 2'!C19+'Year 3'!C19+'Year 4'!C19+'Year 5'!C19</f>
        <v>0</v>
      </c>
      <c r="D19" s="51" t="s">
        <v>16</v>
      </c>
      <c r="E19" s="175" t="s">
        <v>23</v>
      </c>
      <c r="F19" s="175"/>
      <c r="G19" s="66"/>
      <c r="H19" s="66">
        <f t="shared" si="2"/>
        <v>0</v>
      </c>
      <c r="I19" s="59"/>
      <c r="J19" s="67">
        <f t="shared" si="3"/>
        <v>0</v>
      </c>
      <c r="K19" s="34">
        <f>'Year 1'!K19+'Year 2'!K19+'Year 3'!K19+'Year 4'!K19+'Year 5'!K19</f>
        <v>0</v>
      </c>
      <c r="L19" s="35">
        <f>'Year 1'!L19+'Year 2'!L19+'Year 3'!L19+'Year 4'!L19+'Year 5'!L19</f>
        <v>0</v>
      </c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20" t="s">
        <v>4</v>
      </c>
      <c r="B20" s="50" t="s">
        <v>15</v>
      </c>
      <c r="C20" s="18">
        <f>'Year 1'!C20+'Year 2'!C20+'Year 3'!C20+'Year 4'!C20+'Year 5'!C20</f>
        <v>0</v>
      </c>
      <c r="D20" s="51" t="s">
        <v>16</v>
      </c>
      <c r="E20" s="175" t="s">
        <v>23</v>
      </c>
      <c r="F20" s="175"/>
      <c r="G20" s="66"/>
      <c r="H20" s="66">
        <f t="shared" si="2"/>
        <v>0</v>
      </c>
      <c r="I20" s="59"/>
      <c r="J20" s="67">
        <f t="shared" si="3"/>
        <v>0</v>
      </c>
      <c r="K20" s="34">
        <f>'Year 1'!K20+'Year 2'!K20+'Year 3'!K20+'Year 4'!K20+'Year 5'!K20</f>
        <v>0</v>
      </c>
      <c r="L20" s="35">
        <f>'Year 1'!L20+'Year 2'!L20+'Year 3'!L20+'Year 4'!L20+'Year 5'!L20</f>
        <v>0</v>
      </c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20" t="s">
        <v>5</v>
      </c>
      <c r="B21" s="50" t="s">
        <v>15</v>
      </c>
      <c r="C21" s="18">
        <f>'Year 1'!C21+'Year 2'!C21+'Year 3'!C21+'Year 4'!C21+'Year 5'!C21</f>
        <v>0</v>
      </c>
      <c r="D21" s="51" t="s">
        <v>16</v>
      </c>
      <c r="E21" s="175" t="s">
        <v>23</v>
      </c>
      <c r="F21" s="175"/>
      <c r="G21" s="66"/>
      <c r="H21" s="66">
        <f t="shared" si="2"/>
        <v>0</v>
      </c>
      <c r="I21" s="59"/>
      <c r="J21" s="67">
        <f t="shared" si="3"/>
        <v>0</v>
      </c>
      <c r="K21" s="34">
        <f>'Year 1'!K21+'Year 2'!K21+'Year 3'!K21+'Year 4'!K21+'Year 5'!K21</f>
        <v>0</v>
      </c>
      <c r="L21" s="35">
        <f>'Year 1'!L21+'Year 2'!L21+'Year 3'!L21+'Year 4'!L21+'Year 5'!L21</f>
        <v>0</v>
      </c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20" t="s">
        <v>6</v>
      </c>
      <c r="B22" s="50" t="s">
        <v>15</v>
      </c>
      <c r="C22" s="18">
        <f>'Year 1'!C22+'Year 2'!C22+'Year 3'!C22+'Year 4'!C22+'Year 5'!C22</f>
        <v>0</v>
      </c>
      <c r="D22" s="51" t="s">
        <v>16</v>
      </c>
      <c r="E22" s="175" t="s">
        <v>23</v>
      </c>
      <c r="F22" s="175"/>
      <c r="G22" s="66"/>
      <c r="H22" s="66">
        <f t="shared" si="2"/>
        <v>0</v>
      </c>
      <c r="I22" s="59"/>
      <c r="J22" s="67">
        <f t="shared" si="3"/>
        <v>0</v>
      </c>
      <c r="K22" s="34">
        <f>'Year 1'!K22+'Year 2'!K22+'Year 3'!K22+'Year 4'!K22+'Year 5'!K22</f>
        <v>0</v>
      </c>
      <c r="L22" s="35">
        <f>'Year 1'!L22+'Year 2'!L22+'Year 3'!L22+'Year 4'!L22+'Year 5'!L22</f>
        <v>0</v>
      </c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38" t="s">
        <v>7</v>
      </c>
      <c r="B23" s="50" t="s">
        <v>15</v>
      </c>
      <c r="C23" s="18">
        <f>'Year 1'!C23+'Year 2'!C23+'Year 3'!C23+'Year 4'!C23+'Year 5'!C23</f>
        <v>0</v>
      </c>
      <c r="D23" s="51" t="s">
        <v>16</v>
      </c>
      <c r="E23" s="175" t="s">
        <v>23</v>
      </c>
      <c r="F23" s="175"/>
      <c r="G23" s="122"/>
      <c r="H23" s="122"/>
      <c r="I23" s="123"/>
      <c r="J23" s="124"/>
      <c r="K23" s="34">
        <f>'Year 1'!K23+'Year 2'!K23+'Year 3'!K23+'Year 4'!K23+'Year 5'!K23</f>
        <v>0</v>
      </c>
      <c r="L23" s="35">
        <f>'Year 1'!L23+'Year 2'!L23+'Year 3'!L23+'Year 4'!L23+'Year 5'!L23</f>
        <v>0</v>
      </c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38" t="s">
        <v>33</v>
      </c>
      <c r="B24" s="50" t="s">
        <v>15</v>
      </c>
      <c r="C24" s="18">
        <f>'Year 1'!C24+'Year 2'!C24+'Year 3'!C24+'Year 4'!C24+'Year 5'!C24</f>
        <v>0</v>
      </c>
      <c r="D24" s="51" t="s">
        <v>16</v>
      </c>
      <c r="E24" s="175" t="s">
        <v>23</v>
      </c>
      <c r="F24" s="175"/>
      <c r="G24" s="122"/>
      <c r="H24" s="122"/>
      <c r="I24" s="123"/>
      <c r="J24" s="124"/>
      <c r="K24" s="34">
        <f>'Year 1'!K24+'Year 2'!K24+'Year 3'!K24+'Year 4'!K24+'Year 5'!K24</f>
        <v>0</v>
      </c>
      <c r="L24" s="35">
        <f>'Year 1'!L24+'Year 2'!L24+'Year 3'!L24+'Year 4'!L24+'Year 5'!L24</f>
        <v>0</v>
      </c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3" t="s">
        <v>34</v>
      </c>
      <c r="B25" s="52" t="s">
        <v>15</v>
      </c>
      <c r="C25" s="18">
        <f>'Year 1'!C25+'Year 2'!C25+'Year 3'!C25+'Year 4'!C25+'Year 5'!C25</f>
        <v>0</v>
      </c>
      <c r="D25" s="53" t="s">
        <v>16</v>
      </c>
      <c r="E25" s="150" t="s">
        <v>24</v>
      </c>
      <c r="F25" s="150"/>
      <c r="G25" s="68"/>
      <c r="H25" s="68">
        <f t="shared" si="2"/>
        <v>0</v>
      </c>
      <c r="I25" s="61"/>
      <c r="J25" s="69">
        <f t="shared" si="3"/>
        <v>0</v>
      </c>
      <c r="K25" s="34">
        <f>'Year 1'!K25+'Year 2'!K25+'Year 3'!K25+'Year 4'!K25+'Year 5'!K25</f>
        <v>0</v>
      </c>
      <c r="L25" s="35">
        <f>'Year 1'!L25+'Year 2'!L25+'Year 3'!L25+'Year 4'!L25+'Year 5'!L25</f>
        <v>0</v>
      </c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39">
        <f>SUM(K16:K25)+SUM(L16:L25)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40">
        <f>L14+L26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37" t="s">
        <v>0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41">
        <f>'Year 1'!L29+'Year 2'!L29+'Year 3'!L29+'Year 4'!L29+'Year 5'!L29</f>
        <v>0</v>
      </c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20" t="s">
        <v>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41">
        <f>'Year 1'!L30+'Year 2'!L30+'Year 3'!L30+'Year 4'!L30+'Year 5'!L30</f>
        <v>0</v>
      </c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0" t="s">
        <v>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41">
        <f>'Year 1'!L31+'Year 2'!L31+'Year 3'!L31+'Year 4'!L31+'Year 5'!L31</f>
        <v>0</v>
      </c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0" t="s">
        <v>3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41">
        <f>'Year 1'!L32+'Year 2'!L32+'Year 3'!L32+'Year 4'!L32+'Year 5'!L32</f>
        <v>0</v>
      </c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38" t="s">
        <v>4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41">
        <f>'Year 1'!L33+'Year 2'!L33+'Year 3'!L33+'Year 4'!L33+'Year 5'!L33</f>
        <v>0</v>
      </c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37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41">
        <f>'Year 1'!L36+'Year 2'!L36+'Year 3'!L36+'Year 4'!L36+'Year 5'!L36</f>
        <v>0</v>
      </c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20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41">
        <f>'Year 1'!L37+'Year 2'!L37+'Year 3'!L37+'Year 4'!L37+'Year 5'!L37</f>
        <v>0</v>
      </c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37" t="s">
        <v>0</v>
      </c>
      <c r="B40" s="165" t="s">
        <v>54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41">
        <f>'Year 1'!L40+'Year 2'!L40+'Year 3'!L40+'Year 4'!L40+'Year 5'!L40</f>
        <v>0</v>
      </c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20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41">
        <f>'Year 1'!L41+'Year 2'!L41+'Year 3'!L41+'Year 4'!L41+'Year 5'!L41</f>
        <v>0</v>
      </c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20" t="s">
        <v>2</v>
      </c>
      <c r="B42" s="166" t="s">
        <v>56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41">
        <f>'Year 1'!L42+'Year 2'!L42+'Year 3'!L42+'Year 4'!L42+'Year 5'!L42</f>
        <v>0</v>
      </c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20" t="s">
        <v>3</v>
      </c>
      <c r="B43" s="166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41">
        <f>'Year 1'!L43+'Year 2'!L43+'Year 3'!L43+'Year 4'!L43+'Year 5'!L43</f>
        <v>0</v>
      </c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20" t="s">
        <v>4</v>
      </c>
      <c r="B44" s="202" t="s">
        <v>61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125">
        <f>'Year 1'!L44+'Year 2'!L44+'Year 3'!L44+'Year 4'!L44+'Year 5'!L44</f>
        <v>7500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20" t="s">
        <v>5</v>
      </c>
      <c r="B45" s="127" t="s">
        <v>53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41">
        <f>'Year 1'!L45+'Year 2'!L45+'Year 3'!L45+'Year 4'!L45+'Year 5'!L45</f>
        <v>0</v>
      </c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20" t="s">
        <v>6</v>
      </c>
      <c r="B46" s="127" t="s">
        <v>53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41">
        <f>'Year 1'!L46+'Year 2'!L46+'Year 3'!L46+'Year 4'!L46+'Year 5'!L46</f>
        <v>0</v>
      </c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20" t="s">
        <v>7</v>
      </c>
      <c r="B47" s="127" t="s">
        <v>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41">
        <f>'Year 1'!L47+'Year 2'!L47+'Year 3'!L47+'Year 4'!L47+'Year 5'!L47</f>
        <v>0</v>
      </c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20" t="s">
        <v>33</v>
      </c>
      <c r="B48" s="127" t="s">
        <v>53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41">
        <f>'Year 1'!L48+'Year 2'!L48+'Year 3'!L48+'Year 4'!L48+'Year 5'!L48</f>
        <v>0</v>
      </c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20" t="s">
        <v>34</v>
      </c>
      <c r="B49" s="127" t="s">
        <v>53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41">
        <f>'Year 1'!L49+'Year 2'!L49+'Year 3'!L49+'Year 4'!L49+'Year 5'!L49</f>
        <v>0</v>
      </c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40">
        <f>SUM(L40:L49)</f>
        <v>7500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40">
        <f t="array" ref="L51">SUM(ROUND(L27+L34+L38+L50,0))</f>
        <v>7500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58</v>
      </c>
      <c r="B52" s="132"/>
      <c r="C52" s="132"/>
      <c r="D52" s="132"/>
      <c r="E52" s="132"/>
      <c r="F52" s="133" t="s">
        <v>57</v>
      </c>
      <c r="G52" s="133"/>
      <c r="H52" s="133"/>
      <c r="I52" s="133"/>
      <c r="J52" s="133"/>
      <c r="K52" s="176"/>
      <c r="L52" s="45">
        <f t="array" ref="L52">SUM(ROUND(L51*5.263%,0))</f>
        <v>395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40">
        <f t="array" ref="L53">SUM(ROUND(L51:L52,0))</f>
        <v>7895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SuhFxhEMqioYCtCfX7BxVhg+msXmLiqQu/KDIpfjSKHpmOL8Z2os2wFMbrJuF62bdFLm/xVnOrOpHGucQawKdQ==" saltValue="kkGhBjk3Q6iQyS5skZ3JHQ==" spinCount="100000" sheet="1" objects="1" scenarios="1"/>
  <mergeCells count="55">
    <mergeCell ref="M6:O13"/>
    <mergeCell ref="M16:O25"/>
    <mergeCell ref="A51:K51"/>
    <mergeCell ref="F52:K52"/>
    <mergeCell ref="A52:E52"/>
    <mergeCell ref="A50:K50"/>
    <mergeCell ref="B13:E13"/>
    <mergeCell ref="B8:E8"/>
    <mergeCell ref="B9:E9"/>
    <mergeCell ref="B10:E10"/>
    <mergeCell ref="B11:E11"/>
    <mergeCell ref="B12:E12"/>
    <mergeCell ref="E16:F16"/>
    <mergeCell ref="E17:F17"/>
    <mergeCell ref="E18:F18"/>
    <mergeCell ref="E19:F19"/>
    <mergeCell ref="A53:K53"/>
    <mergeCell ref="B47:K47"/>
    <mergeCell ref="B48:K48"/>
    <mergeCell ref="B49:K49"/>
    <mergeCell ref="B45:K45"/>
    <mergeCell ref="B46:K46"/>
    <mergeCell ref="A5:E5"/>
    <mergeCell ref="B6:E6"/>
    <mergeCell ref="B7:E7"/>
    <mergeCell ref="A1:L1"/>
    <mergeCell ref="A2:L2"/>
    <mergeCell ref="A3:L3"/>
    <mergeCell ref="A14:K14"/>
    <mergeCell ref="A15:L15"/>
    <mergeCell ref="A26:K26"/>
    <mergeCell ref="A27:K27"/>
    <mergeCell ref="E20:F20"/>
    <mergeCell ref="E21:F21"/>
    <mergeCell ref="E22:F22"/>
    <mergeCell ref="E25:F25"/>
    <mergeCell ref="E23:F23"/>
    <mergeCell ref="E24:F24"/>
    <mergeCell ref="B29:K29"/>
    <mergeCell ref="B30:K30"/>
    <mergeCell ref="B31:K31"/>
    <mergeCell ref="B32:K32"/>
    <mergeCell ref="A28:L28"/>
    <mergeCell ref="B33:K33"/>
    <mergeCell ref="A34:K34"/>
    <mergeCell ref="B36:K36"/>
    <mergeCell ref="B37:K37"/>
    <mergeCell ref="A38:K38"/>
    <mergeCell ref="B43:K43"/>
    <mergeCell ref="B44:K44"/>
    <mergeCell ref="A39:L39"/>
    <mergeCell ref="A35:L35"/>
    <mergeCell ref="B40:K40"/>
    <mergeCell ref="B41:K41"/>
    <mergeCell ref="B42:K42"/>
  </mergeCells>
  <printOptions horizontalCentered="1" verticalCentered="1"/>
  <pageMargins left="0.25" right="0.25" top="0.25" bottom="0.25" header="0.3" footer="0.3"/>
  <pageSetup scale="91" orientation="portrait" r:id="rId1"/>
  <ignoredErrors>
    <ignoredError sqref="A6:A13 A29:A33 A36:A37 A40:A49 A16:A2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cols>
    <col min="1" max="1" width="19.5703125" style="111" customWidth="1"/>
  </cols>
  <sheetData>
    <row r="1" spans="1:1" x14ac:dyDescent="0.25">
      <c r="A1" s="111" t="s">
        <v>45</v>
      </c>
    </row>
    <row r="2" spans="1:1" x14ac:dyDescent="0.25">
      <c r="A2" s="111" t="s">
        <v>46</v>
      </c>
    </row>
    <row r="3" spans="1:1" x14ac:dyDescent="0.25">
      <c r="A3" s="111" t="s">
        <v>47</v>
      </c>
    </row>
    <row r="4" spans="1:1" x14ac:dyDescent="0.25">
      <c r="A4" s="111" t="s">
        <v>48</v>
      </c>
    </row>
    <row r="5" spans="1:1" x14ac:dyDescent="0.25">
      <c r="A5" s="11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Year 1</vt:lpstr>
      <vt:lpstr>Year 2</vt:lpstr>
      <vt:lpstr>Year 3</vt:lpstr>
      <vt:lpstr>Year 4</vt:lpstr>
      <vt:lpstr>Year 5</vt:lpstr>
      <vt:lpstr>Summary</vt:lpstr>
      <vt:lpstr>DataValidation</vt:lpstr>
      <vt:lpstr>Summary!Print_Area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Nevarez, Natalie</cp:lastModifiedBy>
  <cp:lastPrinted>2018-04-24T22:33:38Z</cp:lastPrinted>
  <dcterms:created xsi:type="dcterms:W3CDTF">2015-06-22T22:13:02Z</dcterms:created>
  <dcterms:modified xsi:type="dcterms:W3CDTF">2018-04-26T17:50:06Z</dcterms:modified>
</cp:coreProperties>
</file>