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counting Services\Analysis\Octavio\FY24\Rate Sheet\"/>
    </mc:Choice>
  </mc:AlternateContent>
  <bookViews>
    <workbookView xWindow="0" yWindow="0" windowWidth="28800" windowHeight="11415" tabRatio="637"/>
  </bookViews>
  <sheets>
    <sheet name="Summary" sheetId="1" r:id="rId1"/>
    <sheet name="Personnel and Fringe" sheetId="2" r:id="rId2"/>
    <sheet name="Direct Costs" sheetId="3" r:id="rId3"/>
    <sheet name="Indirect Costs-Equipment Use" sheetId="5" r:id="rId4"/>
    <sheet name="Indirect Costs-Other" sheetId="4" r:id="rId5"/>
    <sheet name="Prior Period" sheetId="6" r:id="rId6"/>
  </sheets>
  <calcPr calcId="162913"/>
</workbook>
</file>

<file path=xl/calcChain.xml><?xml version="1.0" encoding="utf-8"?>
<calcChain xmlns="http://schemas.openxmlformats.org/spreadsheetml/2006/main">
  <c r="D20" i="6" l="1"/>
  <c r="D22" i="6" s="1"/>
  <c r="E20" i="6"/>
  <c r="E22" i="6" s="1"/>
  <c r="F19" i="6"/>
  <c r="F18" i="6"/>
  <c r="F16" i="6"/>
  <c r="C20" i="6"/>
  <c r="C22" i="6" s="1"/>
  <c r="F20" i="6" l="1"/>
  <c r="F22" i="6" s="1"/>
  <c r="E15" i="5"/>
  <c r="E16" i="5"/>
  <c r="E17" i="5"/>
  <c r="E18" i="5"/>
  <c r="E14" i="5"/>
  <c r="F28" i="6" l="1"/>
  <c r="M52" i="1" s="1"/>
  <c r="G23" i="5"/>
  <c r="G22" i="5"/>
  <c r="G21" i="5"/>
  <c r="G20" i="5"/>
  <c r="G19" i="5"/>
  <c r="G18" i="5"/>
  <c r="G17" i="5"/>
  <c r="G16" i="5"/>
  <c r="G15" i="5"/>
  <c r="G14" i="5"/>
  <c r="G40" i="5"/>
  <c r="G39" i="5"/>
  <c r="G38" i="5"/>
  <c r="G37" i="5"/>
  <c r="G36" i="5"/>
  <c r="G35" i="5"/>
  <c r="G34" i="5"/>
  <c r="G33" i="5"/>
  <c r="G32" i="5"/>
  <c r="G31" i="5"/>
  <c r="G41" i="5" l="1"/>
  <c r="G24" i="5"/>
  <c r="E16" i="4"/>
  <c r="E17" i="4"/>
  <c r="E18" i="4"/>
  <c r="E19" i="4"/>
  <c r="E20" i="4"/>
  <c r="E21" i="4"/>
  <c r="E22" i="4"/>
  <c r="E23" i="4"/>
  <c r="E24" i="4"/>
  <c r="E15" i="4"/>
  <c r="C44" i="3"/>
  <c r="M42" i="1" s="1"/>
  <c r="C26" i="3"/>
  <c r="M41" i="1" s="1"/>
  <c r="G46" i="5" l="1"/>
  <c r="M47" i="1" s="1"/>
  <c r="E25" i="4"/>
  <c r="M48" i="1" s="1"/>
  <c r="E60" i="2"/>
  <c r="G60" i="2" s="1"/>
  <c r="E59" i="2"/>
  <c r="G59" i="2" s="1"/>
  <c r="E58" i="2"/>
  <c r="G58" i="2" s="1"/>
  <c r="E57" i="2"/>
  <c r="G57" i="2" s="1"/>
  <c r="E56" i="2"/>
  <c r="G56" i="2" s="1"/>
  <c r="G50" i="2"/>
  <c r="H50" i="2" s="1"/>
  <c r="J50" i="2" s="1"/>
  <c r="G49" i="2"/>
  <c r="H49" i="2" s="1"/>
  <c r="J49" i="2" s="1"/>
  <c r="G48" i="2"/>
  <c r="H48" i="2" s="1"/>
  <c r="J48" i="2" s="1"/>
  <c r="G47" i="2"/>
  <c r="H47" i="2" s="1"/>
  <c r="J47" i="2" s="1"/>
  <c r="G46" i="2"/>
  <c r="H46" i="2" s="1"/>
  <c r="J46" i="2" s="1"/>
  <c r="E29" i="2"/>
  <c r="E30" i="2"/>
  <c r="G30" i="2" s="1"/>
  <c r="H30" i="2" s="1"/>
  <c r="J30" i="2" s="1"/>
  <c r="E31" i="2"/>
  <c r="E32" i="2"/>
  <c r="E28" i="2"/>
  <c r="G28" i="2" s="1"/>
  <c r="H28" i="2" s="1"/>
  <c r="J28" i="2" s="1"/>
  <c r="G32" i="2"/>
  <c r="H32" i="2" s="1"/>
  <c r="J32" i="2" s="1"/>
  <c r="G31" i="2"/>
  <c r="H31" i="2" s="1"/>
  <c r="J31" i="2" s="1"/>
  <c r="G29" i="2"/>
  <c r="H29" i="2" s="1"/>
  <c r="J29" i="2" s="1"/>
  <c r="G19" i="2"/>
  <c r="H19" i="2" s="1"/>
  <c r="J19" i="2" s="1"/>
  <c r="G20" i="2"/>
  <c r="H20" i="2" s="1"/>
  <c r="J20" i="2" s="1"/>
  <c r="G21" i="2"/>
  <c r="H21" i="2" s="1"/>
  <c r="J21" i="2" s="1"/>
  <c r="G22" i="2"/>
  <c r="H22" i="2" s="1"/>
  <c r="J22" i="2" s="1"/>
  <c r="G18" i="2"/>
  <c r="H18" i="2" s="1"/>
  <c r="J18" i="2" s="1"/>
  <c r="J51" i="2" l="1"/>
  <c r="H56" i="2"/>
  <c r="J56" i="2" s="1"/>
  <c r="H57" i="2"/>
  <c r="J57" i="2" s="1"/>
  <c r="H58" i="2"/>
  <c r="J58" i="2" s="1"/>
  <c r="H59" i="2"/>
  <c r="J59" i="2" s="1"/>
  <c r="H60" i="2"/>
  <c r="J60" i="2" s="1"/>
  <c r="J33" i="2"/>
  <c r="J23" i="2"/>
  <c r="J35" i="2" l="1"/>
  <c r="M40" i="1" s="1"/>
  <c r="M43" i="1" s="1"/>
  <c r="J61" i="2"/>
  <c r="J63" i="2" s="1"/>
  <c r="M46" i="1" s="1"/>
  <c r="M49" i="1" s="1"/>
  <c r="M51" i="1" l="1"/>
  <c r="M53" i="1" s="1"/>
  <c r="M55" i="1" s="1"/>
</calcChain>
</file>

<file path=xl/sharedStrings.xml><?xml version="1.0" encoding="utf-8"?>
<sst xmlns="http://schemas.openxmlformats.org/spreadsheetml/2006/main" count="272" uniqueCount="185">
  <si>
    <t>Submission Purpose:</t>
  </si>
  <si>
    <t>Fund Name:</t>
  </si>
  <si>
    <t>Fund Manager:</t>
  </si>
  <si>
    <t>Phone Number:</t>
  </si>
  <si>
    <t>Description of Goods or Services to be Provided:</t>
  </si>
  <si>
    <t>Billing Frequency:</t>
  </si>
  <si>
    <t>Weekly</t>
  </si>
  <si>
    <t>Monthly</t>
  </si>
  <si>
    <t>Other:</t>
  </si>
  <si>
    <t>Annual Amount</t>
  </si>
  <si>
    <t>Estimated Annual Direct Costs</t>
  </si>
  <si>
    <t>Estimated Annual Indirect Costs</t>
  </si>
  <si>
    <t>Total Estimated Annual Direct Costs</t>
  </si>
  <si>
    <t>Total Estimated Indirect Costs</t>
  </si>
  <si>
    <t>Total Estimated Annual Costs (Direct + Indirect)</t>
  </si>
  <si>
    <t>Billing Methods/User Groups:</t>
  </si>
  <si>
    <t>-</t>
  </si>
  <si>
    <t>Rate Effective Date:</t>
  </si>
  <si>
    <t>(Accounting Services will assign if new fund)</t>
  </si>
  <si>
    <t>Rate:</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</si>
  <si>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</si>
  <si>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</si>
  <si>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</si>
  <si>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</si>
  <si>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</si>
  <si>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</si>
  <si>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</si>
  <si>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</si>
  <si>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</si>
  <si>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</si>
  <si>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</si>
  <si>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</si>
  <si>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</si>
  <si>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</si>
  <si>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</si>
  <si>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</si>
  <si>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</si>
  <si>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</si>
  <si>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</si>
  <si>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</si>
  <si>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</si>
  <si>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</si>
  <si>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</si>
  <si>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</si>
  <si>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</si>
  <si>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Estimated Units  to be Provided in a Year</t>
  </si>
  <si>
    <t>Total Estimated Cost Per Unit (Total Cost/Number of Units)</t>
  </si>
  <si>
    <t>DIRECT PERSONNEL COSTS</t>
  </si>
  <si>
    <t>Employee Name</t>
  </si>
  <si>
    <t>Employee Title</t>
  </si>
  <si>
    <t>Annual Pay</t>
  </si>
  <si>
    <t>Fringe %</t>
  </si>
  <si>
    <t>Fringe</t>
  </si>
  <si>
    <t>Total</t>
  </si>
  <si>
    <t>Pay &amp; Fringe</t>
  </si>
  <si>
    <t>Amount</t>
  </si>
  <si>
    <t>Cost Related to</t>
  </si>
  <si>
    <t>SALARY EMPLOYEES</t>
  </si>
  <si>
    <t>Employee #1</t>
  </si>
  <si>
    <t>Employee #2</t>
  </si>
  <si>
    <t>Total Direct-Salary Employees</t>
  </si>
  <si>
    <t>HOURLY EMPLOYEES</t>
  </si>
  <si>
    <t>Total Direct-Hourly Employees</t>
  </si>
  <si>
    <t>Employee #3</t>
  </si>
  <si>
    <t>Anticipated</t>
  </si>
  <si>
    <t>Work Hours</t>
  </si>
  <si>
    <t>Hourly</t>
  </si>
  <si>
    <t>Pay Rate</t>
  </si>
  <si>
    <t>INDIRECT PERSONNEL COSTS</t>
  </si>
  <si>
    <t>Total Indirect-Salary Employees</t>
  </si>
  <si>
    <t>Total Indirect-Hourly Employees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</si>
  <si>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</si>
  <si>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</si>
  <si>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</si>
  <si>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</si>
  <si>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</si>
  <si>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</si>
  <si>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</si>
  <si>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</si>
  <si>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DIRECT COSTS</t>
  </si>
  <si>
    <t>OTHER DIRECT COSTS</t>
  </si>
  <si>
    <t>Slides</t>
  </si>
  <si>
    <t>Litmus Paper</t>
  </si>
  <si>
    <t>Dye</t>
  </si>
  <si>
    <t>Contracted Services</t>
  </si>
  <si>
    <t>Shipping Costs (for Sending Test Results Only)</t>
  </si>
  <si>
    <t>Notes:</t>
  </si>
  <si>
    <t>Rental of Lab Space for This Test Only</t>
  </si>
  <si>
    <t>Repairs and Maintenance (Other Than Equipment)</t>
  </si>
  <si>
    <t>Equipment (Costing Less Than &lt; $5,000)</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</si>
  <si>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</si>
  <si>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</si>
  <si>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</si>
  <si>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</si>
  <si>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</si>
  <si>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</si>
  <si>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</si>
  <si>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Lab Coats and Clean Room Supplies</t>
  </si>
  <si>
    <t>Office Wide Shipping Costs (Except for Test Results-Direct)</t>
  </si>
  <si>
    <t>Equipment (Costing &lt; $5,000 and Not Included in Direct)</t>
  </si>
  <si>
    <t>Total Estimated Annual Costs, Net of Cumulative Prior Period Deficit or Surplus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</si>
  <si>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</si>
  <si>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</si>
  <si>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</si>
  <si>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</si>
  <si>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</si>
  <si>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</si>
  <si>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Printer (Solely for Testing)</t>
  </si>
  <si>
    <t>Office Printer/Scanner</t>
  </si>
  <si>
    <t>Microscope</t>
  </si>
  <si>
    <t>Autoclaves</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</si>
  <si>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</si>
  <si>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</si>
  <si>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</si>
  <si>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</si>
  <si>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</si>
  <si>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</si>
  <si>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</si>
  <si>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</si>
  <si>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</si>
  <si>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Ink Cartridges (for testing printer)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</si>
  <si>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</si>
  <si>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</si>
  <si>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</si>
  <si>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</si>
  <si>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</si>
  <si>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</si>
  <si>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</si>
  <si>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</si>
  <si>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</si>
  <si>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</si>
  <si>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</si>
  <si>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</si>
  <si>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</si>
  <si>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</si>
  <si>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</si>
  <si>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</si>
  <si>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</si>
  <si>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</si>
  <si>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</si>
  <si>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</si>
  <si>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</si>
  <si>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</si>
  <si>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</si>
  <si>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</si>
  <si>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</si>
  <si>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</si>
  <si>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</si>
  <si>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</si>
  <si>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</si>
  <si>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INDIRECT COSTS-OTHER</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</si>
  <si>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</si>
  <si>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</si>
  <si>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</si>
  <si>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</si>
  <si>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</si>
  <si>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</si>
  <si>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</si>
  <si>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Test/Unit</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</si>
  <si>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</si>
  <si>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Include only the capitalized equipment (costing &gt; or = $5,000) that is utilized to provide this service and that was orignally purchased with non-federal or non-general fund monies.</t>
  </si>
  <si>
    <t>Direct Personnel (from Personnel and Fringe-Tab/Page 2)</t>
  </si>
  <si>
    <t>Direct Materials (from Direct Costs-Tab/Page 3)</t>
  </si>
  <si>
    <t>Other Direct Costs (from Direct Costs-Tab/Page 3)</t>
  </si>
  <si>
    <t>Indirect Personnel (from Personnel and Fringe-Tab/Page 2)</t>
  </si>
  <si>
    <t>Equipment Use (from Indirect Costs-Equipment Use-Tab/Page 4)</t>
  </si>
  <si>
    <t>Other Indirect Costs (from Indirect Costs-Other-Tab/Page 5)</t>
  </si>
  <si>
    <t xml:space="preserve"> Prior Period Deficit or Surplus Adjustment (+ Deficit, - Surplus) (from Prior Period-Tab/Page 6)</t>
  </si>
  <si>
    <t>Total Direct Personnel Costs Related to This Service (to Summary-Tab/Page 1)</t>
  </si>
  <si>
    <t>Total Indirect Personnel Costs Related to This Service (to Summary-Tab/Page 1)</t>
  </si>
  <si>
    <t>Total Direct Materials Related to This Service (to Summary-Tab/Page 1)</t>
  </si>
  <si>
    <t>Total Other Direct Costs Related to This Service (to Summary-Tab/Page 1)</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</si>
  <si>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</si>
  <si>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Total Equipment Usage Costs Related to This Service (to Summary-Tab/Page 1)</t>
  </si>
  <si>
    <t>Total Other Indirect Costs Related to This Service (to Summary-Tab/Page 1)</t>
  </si>
  <si>
    <t>Prior Period (Deficit) or Surplus Adjustment for the Current Billing Period (to Summary-Tab/Page 1)</t>
  </si>
  <si>
    <t>Service Department Rate Establishment Form (Per Unit Rate)</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</si>
  <si>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</si>
  <si>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</si>
  <si>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</si>
  <si>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Drive, El Paso, TX  79905 or</t>
  </si>
  <si>
    <t>FiTS System-Internal-Other TTUHSCEP Departments</t>
  </si>
  <si>
    <t xml:space="preserve">Benefit to TTUHSCEP if Goods or Services Provided to External Agencies: </t>
  </si>
  <si>
    <t>Dean or Vice President:</t>
  </si>
  <si>
    <t>Director of Accounting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</si>
</sst>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mm/dd/yy;@"/>
    <numFmt numFmtId="165" formatCode="[&lt;=9999999]###\-####;\(###\)\ ###\-####"/>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85">
    <xf numFmtId="0" fontId="0" fillId="0" borderId="0" xfId="0"/>
    <xf numFmtId="0" fontId="1" fillId="0" borderId="0" xfId="0" applyFont="1" applyAlignment="1"/>
    <xf numFmtId="0" fontId="1" fillId="0" borderId="0" xfId="0" applyFont="1"/>
    <xf numFmtId="0" fontId="2" fillId="0" borderId="1" xfId="0" applyFont="1" applyFill="1" applyBorder="1" applyAlignment="1">
      <alignment horizontal="left"/>
    </xf>
    <xf numFmtId="0" fontId="1" fillId="0" borderId="0"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2" fillId="0" borderId="1" xfId="0" applyFont="1" applyFill="1" applyBorder="1" applyAlignment="1"/>
    <xf numFmtId="0" fontId="1"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164" fontId="1" fillId="0" borderId="1" xfId="0" applyNumberFormat="1"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xf numFmtId="43" fontId="1" fillId="0" borderId="4" xfId="0" applyNumberFormat="1" applyFont="1" applyBorder="1"/>
    <xf numFmtId="10" fontId="1" fillId="0" borderId="4" xfId="0" applyNumberFormat="1"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xf numFmtId="4" fontId="1" fillId="0" borderId="4" xfId="0" applyNumberFormat="1" applyFont="1" applyBorder="1"/>
    <xf numFmtId="43" fontId="1" fillId="0" borderId="14" xfId="0" applyNumberFormat="1" applyFont="1" applyBorder="1"/>
    <xf numFmtId="43" fontId="4" fillId="2" borderId="4" xfId="0" applyNumberFormat="1" applyFont="1" applyFill="1" applyBorder="1"/>
    <xf numFmtId="0" fontId="1" fillId="0" borderId="0" xfId="0"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0" fontId="1" fillId="0" borderId="4" xfId="0" applyFont="1" applyFill="1" applyBorder="1"/>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0" fontId="2" fillId="0" borderId="0" xfId="0" applyFont="1" applyAlignment="1"/>
    <xf numFmtId="43" fontId="1" fillId="4" borderId="4" xfId="0" applyNumberFormat="1" applyFont="1" applyFill="1" applyBorder="1"/>
    <xf numFmtId="0" fontId="1" fillId="0" borderId="4"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2" borderId="15" xfId="0" applyFont="1" applyFill="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49" fontId="1" fillId="0" borderId="1" xfId="0" applyNumberFormat="1" applyFont="1" applyBorder="1" applyAlignment="1">
      <alignment horizontal="left"/>
    </xf>
    <xf numFmtId="164" fontId="1"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6" xfId="0" applyFont="1" applyFill="1" applyBorder="1" applyAlignment="1">
      <alignment horizontal="center"/>
    </xf>
    <xf numFmtId="0" fontId="8" fillId="5" borderId="9" xfId="1" applyFont="1" applyFill="1" applyBorder="1" applyAlignment="1">
      <alignment horizontal="center"/>
    </xf>
    <xf numFmtId="0" fontId="8" fillId="5" borderId="0" xfId="1" applyFont="1" applyFill="1" applyBorder="1" applyAlignment="1">
      <alignment horizontal="center"/>
    </xf>
    <xf numFmtId="0" fontId="8" fillId="5" borderId="10" xfId="1" applyFont="1" applyFill="1" applyBorder="1" applyAlignment="1">
      <alignment horizontal="center"/>
    </xf>
    <xf numFmtId="49" fontId="2" fillId="0" borderId="0" xfId="0" applyNumberFormat="1" applyFont="1" applyFill="1" applyBorder="1" applyAlignment="1">
      <alignment horizontal="left" vertical="top" wrapText="1"/>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49" fontId="1" fillId="0" borderId="3" xfId="0" applyNumberFormat="1"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1" xfId="0" applyFont="1" applyBorder="1" applyAlignment="1">
      <alignment horizontal="left"/>
    </xf>
    <xf numFmtId="43" fontId="1" fillId="0" borderId="0" xfId="0" applyNumberFormat="1" applyFont="1" applyFill="1" applyBorder="1" applyAlignment="1">
      <alignment horizontal="center"/>
    </xf>
    <xf numFmtId="0" fontId="2" fillId="0" borderId="1" xfId="0" applyFont="1" applyFill="1" applyBorder="1" applyAlignment="1">
      <alignment horizontal="center"/>
    </xf>
    <xf numFmtId="49" fontId="1" fillId="0" borderId="1" xfId="0" applyNumberFormat="1" applyFont="1" applyFill="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left"/>
    </xf>
    <xf numFmtId="44" fontId="1" fillId="0" borderId="11" xfId="0" applyNumberFormat="1" applyFont="1" applyFill="1" applyBorder="1" applyAlignment="1">
      <alignment horizontal="center"/>
    </xf>
    <xf numFmtId="44" fontId="1" fillId="0" borderId="12" xfId="0" applyNumberFormat="1" applyFont="1" applyFill="1" applyBorder="1" applyAlignment="1">
      <alignment horizontal="center"/>
    </xf>
    <xf numFmtId="49" fontId="1" fillId="0" borderId="1" xfId="0" applyNumberFormat="1" applyFont="1" applyFill="1" applyBorder="1" applyAlignment="1">
      <alignment horizontal="center"/>
    </xf>
    <xf numFmtId="165" fontId="1" fillId="0" borderId="1" xfId="0" applyNumberFormat="1" applyFont="1" applyFill="1" applyBorder="1" applyAlignment="1">
      <alignment horizontal="left"/>
    </xf>
    <xf numFmtId="43" fontId="2" fillId="0" borderId="0" xfId="0" applyNumberFormat="1" applyFont="1" applyFill="1" applyBorder="1" applyAlignment="1">
      <alignment horizontal="center"/>
    </xf>
    <xf numFmtId="0" fontId="1" fillId="0" borderId="1" xfId="0" quotePrefix="1" applyFont="1" applyFill="1" applyBorder="1" applyAlignment="1">
      <alignment horizontal="left"/>
    </xf>
    <xf numFmtId="0" fontId="2" fillId="0" borderId="1" xfId="0" applyFont="1" applyFill="1" applyBorder="1" applyAlignment="1">
      <alignment horizontal="left"/>
    </xf>
    <xf numFmtId="43" fontId="1" fillId="0" borderId="1" xfId="0" applyNumberFormat="1" applyFont="1" applyFill="1" applyBorder="1" applyAlignment="1">
      <alignment horizontal="center"/>
    </xf>
    <xf numFmtId="41" fontId="1" fillId="0" borderId="0" xfId="0" applyNumberFormat="1" applyFont="1" applyFill="1" applyBorder="1" applyAlignment="1">
      <alignment horizontal="center"/>
    </xf>
    <xf numFmtId="43" fontId="2" fillId="0" borderId="1" xfId="0" applyNumberFormat="1" applyFont="1" applyFill="1" applyBorder="1" applyAlignment="1">
      <alignment horizontal="center"/>
    </xf>
    <xf numFmtId="49" fontId="1" fillId="0" borderId="3" xfId="0" applyNumberFormat="1" applyFont="1" applyFill="1" applyBorder="1" applyAlignment="1">
      <alignment horizontal="left"/>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49" fontId="1" fillId="0" borderId="0" xfId="0" applyNumberFormat="1" applyFont="1" applyAlignment="1">
      <alignment horizontal="left" vertical="top" wrapText="1"/>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3" xfId="0" applyFont="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0" fontId="2" fillId="2" borderId="4" xfId="0" applyFont="1" applyFill="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49" fontId="2" fillId="2" borderId="3" xfId="0" applyNumberFormat="1" applyFont="1" applyFill="1" applyBorder="1" applyAlignment="1">
      <alignment horizontal="left"/>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0" fontId="2" fillId="0"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22</xdr:row>
          <xdr:rowOff>133350</xdr:rowOff>
        </xdr:from>
        <xdr:to>
          <xdr:col>12</xdr:col>
          <xdr:colOff>9525</xdr:colOff>
          <xdr:row>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23</xdr:row>
          <xdr:rowOff>142875</xdr:rowOff>
        </xdr:from>
        <xdr:to>
          <xdr:col>12</xdr:col>
          <xdr:colOff>9525</xdr:colOff>
          <xdr:row>25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24</xdr:row>
          <xdr:rowOff>142875</xdr:rowOff>
        </xdr:from>
        <xdr:to>
          <xdr:col>12</xdr:col>
          <xdr:colOff>9525</xdr:colOff>
          <xdr:row>26</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ServicesElp@ttuhsc.edu"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8"/>
  <sheetViews>
    <sheetView tabSelected="1" zoomScale="125" zoomScaleNormal="125" workbookViewId="0">
      <selection activeCell="B72" sqref="B72:C73"/>
    </sheetView>
  </sheetViews>
  <sheetFormatPr defaultColWidth="9.140625"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6.5703125" style="2" customWidth="1"/>
    <col min="12" max="12" width="0.85546875" style="2" customWidth="1"/>
    <col min="13" max="13" width="8.7109375" style="2" customWidth="1"/>
    <col min="14" max="14" width="11.7109375" style="2" customWidth="1"/>
    <col min="15" max="15" width="1.7109375" style="2" customWidth="1"/>
    <col min="16" max="16384" width="9.140625" style="2"/>
  </cols>
  <sheetData>
    <row r="1" spans="1:15" ht="15.75" x14ac:dyDescent="0.25">
      <c r="A1" s="107" t="s">
        <v>178</v>
      </c>
      <c r="B1" s="108"/>
      <c r="C1" s="108"/>
      <c r="D1" s="108"/>
      <c r="E1" s="108"/>
      <c r="F1" s="108"/>
      <c r="G1" s="108"/>
      <c r="H1" s="108"/>
      <c r="I1" s="108"/>
      <c r="J1" s="108"/>
      <c r="K1" s="108"/>
      <c r="L1" s="108"/>
      <c r="M1" s="108"/>
      <c r="N1" s="108"/>
      <c r="O1" s="109"/>
    </row>
    <row r="2" spans="1:15" ht="15.75" x14ac:dyDescent="0.25">
      <c r="A2" s="110" t="s">
        <v>176</v>
      </c>
      <c r="B2" s="111"/>
      <c r="C2" s="111"/>
      <c r="D2" s="111"/>
      <c r="E2" s="111"/>
      <c r="F2" s="111"/>
      <c r="G2" s="111"/>
      <c r="H2" s="111"/>
      <c r="I2" s="111"/>
      <c r="J2" s="111"/>
      <c r="K2" s="111"/>
      <c r="L2" s="111"/>
      <c r="M2" s="111"/>
      <c r="N2" s="111"/>
      <c r="O2" s="112"/>
    </row>
    <row r="3" spans="1:15" ht="3.95" customHeight="1" x14ac:dyDescent="0.2">
      <c r="A3" s="113"/>
      <c r="B3" s="113"/>
      <c r="C3" s="113"/>
      <c r="D3" s="113"/>
      <c r="E3" s="113"/>
      <c r="F3" s="113"/>
      <c r="G3" s="113"/>
      <c r="H3" s="113"/>
      <c r="I3" s="113"/>
      <c r="J3" s="113"/>
      <c r="K3" s="113"/>
      <c r="L3" s="113"/>
      <c r="M3" s="113"/>
      <c r="N3" s="113"/>
      <c r="O3" s="113"/>
    </row>
    <row r="4" spans="1:15" ht="12.75" customHeight="1" x14ac:dyDescent="0.2">
      <c r="A4" s="88" t="s">
        <v>22</v>
      </c>
      <c r="B4" s="89"/>
      <c r="C4" s="89"/>
      <c r="D4" s="89"/>
      <c r="E4" s="89"/>
      <c r="F4" s="89"/>
      <c r="G4" s="89"/>
      <c r="H4" s="89"/>
      <c r="I4" s="89"/>
      <c r="J4" s="89"/>
      <c r="K4" s="89"/>
      <c r="L4" s="89"/>
      <c r="M4" s="89"/>
      <c r="N4" s="89"/>
      <c r="O4" s="90"/>
    </row>
    <row r="5" spans="1:15" x14ac:dyDescent="0.2">
      <c r="A5" s="18"/>
      <c r="B5" s="94" t="s">
        <v>0</v>
      </c>
      <c r="C5" s="94"/>
      <c r="D5" s="4"/>
      <c r="E5" s="29"/>
      <c r="F5" s="4"/>
      <c r="G5" s="97" t="s">
        <v>32</v>
      </c>
      <c r="H5" s="97"/>
      <c r="I5" s="97"/>
      <c r="J5" s="97"/>
      <c r="K5" s="97"/>
      <c r="L5" s="97"/>
      <c r="M5" s="97"/>
      <c r="N5" s="97"/>
      <c r="O5" s="19"/>
    </row>
    <row r="6" spans="1:15" x14ac:dyDescent="0.2">
      <c r="A6" s="18"/>
      <c r="B6" s="97"/>
      <c r="C6" s="97"/>
      <c r="D6" s="4"/>
      <c r="E6" s="4"/>
      <c r="F6" s="4"/>
      <c r="G6" s="8" t="s">
        <v>43</v>
      </c>
      <c r="H6" s="8"/>
      <c r="I6" s="97" t="s">
        <v>44</v>
      </c>
      <c r="J6" s="97"/>
      <c r="K6" s="97"/>
      <c r="L6" s="97"/>
      <c r="M6" s="97"/>
      <c r="N6" s="97"/>
      <c r="O6" s="19"/>
    </row>
    <row r="7" spans="1:15" ht="3.95" customHeight="1" x14ac:dyDescent="0.2">
      <c r="A7" s="18"/>
      <c r="B7" s="97"/>
      <c r="C7" s="97"/>
      <c r="D7" s="97"/>
      <c r="E7" s="97"/>
      <c r="F7" s="97"/>
      <c r="G7" s="97"/>
      <c r="H7" s="97"/>
      <c r="I7" s="97"/>
      <c r="J7" s="97"/>
      <c r="K7" s="97"/>
      <c r="L7" s="97"/>
      <c r="M7" s="97"/>
      <c r="N7" s="97"/>
      <c r="O7" s="19"/>
    </row>
    <row r="8" spans="1:15" x14ac:dyDescent="0.2">
      <c r="A8" s="18"/>
      <c r="B8" s="94" t="s">
        <v>125</v>
      </c>
      <c r="C8" s="94"/>
      <c r="D8" s="4"/>
      <c r="E8" s="30"/>
      <c r="F8" s="20" t="s">
        <v>16</v>
      </c>
      <c r="G8" s="30"/>
      <c r="H8" s="20" t="s">
        <v>16</v>
      </c>
      <c r="I8" s="30"/>
      <c r="J8" s="4"/>
      <c r="K8" s="97" t="s">
        <v>18</v>
      </c>
      <c r="L8" s="97"/>
      <c r="M8" s="97"/>
      <c r="N8" s="97"/>
      <c r="O8" s="19"/>
    </row>
    <row r="9" spans="1:15" ht="3.95" customHeight="1" x14ac:dyDescent="0.2">
      <c r="A9" s="18"/>
      <c r="B9" s="97"/>
      <c r="C9" s="97"/>
      <c r="D9" s="97"/>
      <c r="E9" s="97"/>
      <c r="F9" s="97"/>
      <c r="G9" s="97"/>
      <c r="H9" s="97"/>
      <c r="I9" s="97"/>
      <c r="J9" s="97"/>
      <c r="K9" s="97"/>
      <c r="L9" s="97"/>
      <c r="M9" s="97"/>
      <c r="N9" s="97"/>
      <c r="O9" s="19"/>
    </row>
    <row r="10" spans="1:15" x14ac:dyDescent="0.2">
      <c r="A10" s="18"/>
      <c r="B10" s="13" t="s">
        <v>1</v>
      </c>
      <c r="C10" s="4"/>
      <c r="D10" s="4"/>
      <c r="E10" s="101"/>
      <c r="F10" s="101"/>
      <c r="G10" s="101"/>
      <c r="H10" s="101"/>
      <c r="I10" s="101"/>
      <c r="J10" s="101"/>
      <c r="K10" s="101"/>
      <c r="L10" s="101"/>
      <c r="M10" s="101"/>
      <c r="N10" s="101"/>
      <c r="O10" s="19"/>
    </row>
    <row r="11" spans="1:15" ht="3.95" customHeight="1" x14ac:dyDescent="0.2">
      <c r="A11" s="18"/>
      <c r="B11" s="97"/>
      <c r="C11" s="97"/>
      <c r="D11" s="97"/>
      <c r="E11" s="97"/>
      <c r="F11" s="97"/>
      <c r="G11" s="97"/>
      <c r="H11" s="97"/>
      <c r="I11" s="97"/>
      <c r="J11" s="97"/>
      <c r="K11" s="97"/>
      <c r="L11" s="97"/>
      <c r="M11" s="97"/>
      <c r="N11" s="97"/>
      <c r="O11" s="19"/>
    </row>
    <row r="12" spans="1:15" x14ac:dyDescent="0.2">
      <c r="A12" s="18"/>
      <c r="B12" s="94" t="s">
        <v>2</v>
      </c>
      <c r="C12" s="94"/>
      <c r="D12" s="4"/>
      <c r="E12" s="117"/>
      <c r="F12" s="117"/>
      <c r="G12" s="117"/>
      <c r="H12" s="117"/>
      <c r="I12" s="117"/>
      <c r="J12" s="4"/>
      <c r="K12" s="13" t="s">
        <v>3</v>
      </c>
      <c r="L12" s="4"/>
      <c r="M12" s="118"/>
      <c r="N12" s="118"/>
      <c r="O12" s="19"/>
    </row>
    <row r="13" spans="1:15" ht="3.95" customHeight="1" x14ac:dyDescent="0.2">
      <c r="A13" s="18"/>
      <c r="B13" s="97"/>
      <c r="C13" s="97"/>
      <c r="D13" s="97"/>
      <c r="E13" s="97"/>
      <c r="F13" s="97"/>
      <c r="G13" s="97"/>
      <c r="H13" s="97"/>
      <c r="I13" s="97"/>
      <c r="J13" s="97"/>
      <c r="K13" s="97"/>
      <c r="L13" s="97"/>
      <c r="M13" s="97"/>
      <c r="N13" s="97"/>
      <c r="O13" s="19"/>
    </row>
    <row r="14" spans="1:15" x14ac:dyDescent="0.2">
      <c r="A14" s="18"/>
      <c r="B14" s="94" t="s">
        <v>4</v>
      </c>
      <c r="C14" s="94"/>
      <c r="D14" s="94"/>
      <c r="E14" s="94"/>
      <c r="F14" s="94"/>
      <c r="G14" s="94"/>
      <c r="H14" s="101"/>
      <c r="I14" s="101"/>
      <c r="J14" s="101"/>
      <c r="K14" s="101"/>
      <c r="L14" s="101"/>
      <c r="M14" s="101"/>
      <c r="N14" s="101"/>
      <c r="O14" s="19"/>
    </row>
    <row r="15" spans="1:15" x14ac:dyDescent="0.2">
      <c r="A15" s="18"/>
      <c r="B15" s="101"/>
      <c r="C15" s="101"/>
      <c r="D15" s="101"/>
      <c r="E15" s="101"/>
      <c r="F15" s="101"/>
      <c r="G15" s="101"/>
      <c r="H15" s="125"/>
      <c r="I15" s="125"/>
      <c r="J15" s="125"/>
      <c r="K15" s="125"/>
      <c r="L15" s="125"/>
      <c r="M15" s="125"/>
      <c r="N15" s="125"/>
      <c r="O15" s="19"/>
    </row>
    <row r="16" spans="1:15" ht="3.95" customHeight="1" x14ac:dyDescent="0.2">
      <c r="A16" s="18"/>
      <c r="B16" s="96"/>
      <c r="C16" s="96"/>
      <c r="D16" s="96"/>
      <c r="E16" s="96"/>
      <c r="F16" s="96"/>
      <c r="G16" s="96"/>
      <c r="H16" s="96"/>
      <c r="I16" s="96"/>
      <c r="J16" s="96"/>
      <c r="K16" s="96"/>
      <c r="L16" s="96"/>
      <c r="M16" s="96"/>
      <c r="N16" s="96"/>
      <c r="O16" s="19"/>
    </row>
    <row r="17" spans="1:15" x14ac:dyDescent="0.2">
      <c r="A17" s="18"/>
      <c r="B17" s="94" t="s">
        <v>41</v>
      </c>
      <c r="C17" s="94"/>
      <c r="D17" s="4"/>
      <c r="E17" s="30"/>
      <c r="F17" s="20" t="s">
        <v>16</v>
      </c>
      <c r="G17" s="30"/>
      <c r="H17" s="20" t="s">
        <v>16</v>
      </c>
      <c r="I17" s="30"/>
      <c r="J17" s="4"/>
      <c r="K17" s="95" t="s">
        <v>42</v>
      </c>
      <c r="L17" s="95"/>
      <c r="M17" s="95"/>
      <c r="N17" s="95"/>
      <c r="O17" s="19"/>
    </row>
    <row r="18" spans="1:15" ht="3.95" customHeight="1" x14ac:dyDescent="0.2">
      <c r="A18" s="21"/>
      <c r="B18" s="114"/>
      <c r="C18" s="114"/>
      <c r="D18" s="114"/>
      <c r="E18" s="114"/>
      <c r="F18" s="114"/>
      <c r="G18" s="114"/>
      <c r="H18" s="114"/>
      <c r="I18" s="114"/>
      <c r="J18" s="114"/>
      <c r="K18" s="114"/>
      <c r="L18" s="114"/>
      <c r="M18" s="114"/>
      <c r="N18" s="114"/>
      <c r="O18" s="22"/>
    </row>
    <row r="19" spans="1:15" ht="3.95" customHeight="1" x14ac:dyDescent="0.2">
      <c r="A19" s="4"/>
      <c r="B19" s="97"/>
      <c r="C19" s="97"/>
      <c r="D19" s="97"/>
      <c r="E19" s="97"/>
      <c r="F19" s="97"/>
      <c r="G19" s="97"/>
      <c r="H19" s="97"/>
      <c r="I19" s="97"/>
      <c r="J19" s="97"/>
      <c r="K19" s="97"/>
      <c r="L19" s="97"/>
      <c r="M19" s="97"/>
      <c r="N19" s="97"/>
      <c r="O19" s="4"/>
    </row>
    <row r="20" spans="1:15" x14ac:dyDescent="0.2">
      <c r="A20" s="88" t="s">
        <v>23</v>
      </c>
      <c r="B20" s="89"/>
      <c r="C20" s="89"/>
      <c r="D20" s="89"/>
      <c r="E20" s="89"/>
      <c r="F20" s="89"/>
      <c r="G20" s="89"/>
      <c r="H20" s="89"/>
      <c r="I20" s="89"/>
      <c r="J20" s="89"/>
      <c r="K20" s="89"/>
      <c r="L20" s="89"/>
      <c r="M20" s="89"/>
      <c r="N20" s="89"/>
      <c r="O20" s="90"/>
    </row>
    <row r="21" spans="1:15" x14ac:dyDescent="0.2">
      <c r="A21" s="18"/>
      <c r="B21" s="94" t="s">
        <v>24</v>
      </c>
      <c r="C21" s="94"/>
      <c r="D21" s="4"/>
      <c r="E21" s="117"/>
      <c r="F21" s="117"/>
      <c r="G21" s="117"/>
      <c r="H21" s="117"/>
      <c r="I21" s="117"/>
      <c r="J21" s="4"/>
      <c r="K21" s="13" t="s">
        <v>3</v>
      </c>
      <c r="L21" s="4"/>
      <c r="M21" s="118"/>
      <c r="N21" s="118"/>
      <c r="O21" s="19"/>
    </row>
    <row r="22" spans="1:15" ht="3.95" customHeight="1" x14ac:dyDescent="0.2">
      <c r="A22" s="18"/>
      <c r="B22" s="97"/>
      <c r="C22" s="97"/>
      <c r="D22" s="97"/>
      <c r="E22" s="97"/>
      <c r="F22" s="97"/>
      <c r="G22" s="97"/>
      <c r="H22" s="97"/>
      <c r="I22" s="97"/>
      <c r="J22" s="97"/>
      <c r="K22" s="97"/>
      <c r="L22" s="97"/>
      <c r="M22" s="97"/>
      <c r="N22" s="97"/>
      <c r="O22" s="19"/>
    </row>
    <row r="23" spans="1:15" x14ac:dyDescent="0.2">
      <c r="A23" s="18"/>
      <c r="B23" s="100" t="s">
        <v>15</v>
      </c>
      <c r="C23" s="100"/>
      <c r="D23" s="100"/>
      <c r="E23" s="100"/>
      <c r="F23" s="100"/>
      <c r="G23" s="100"/>
      <c r="H23" s="100"/>
      <c r="I23" s="100"/>
      <c r="J23" s="8"/>
      <c r="K23" s="100" t="s">
        <v>5</v>
      </c>
      <c r="L23" s="100"/>
      <c r="M23" s="100"/>
      <c r="N23" s="100"/>
      <c r="O23" s="19"/>
    </row>
    <row r="24" spans="1:15" x14ac:dyDescent="0.2">
      <c r="A24" s="18"/>
      <c r="B24" s="4"/>
      <c r="C24" s="106" t="s">
        <v>181</v>
      </c>
      <c r="D24" s="106"/>
      <c r="E24" s="106"/>
      <c r="F24" s="106"/>
      <c r="G24" s="106"/>
      <c r="H24" s="106"/>
      <c r="I24" s="106"/>
      <c r="J24" s="4"/>
      <c r="K24" s="4"/>
      <c r="L24" s="4"/>
      <c r="M24" s="4" t="s">
        <v>6</v>
      </c>
      <c r="N24" s="11"/>
      <c r="O24" s="19"/>
    </row>
    <row r="25" spans="1:15" x14ac:dyDescent="0.2">
      <c r="A25" s="18"/>
      <c r="B25" s="4"/>
      <c r="C25" s="97" t="s">
        <v>27</v>
      </c>
      <c r="D25" s="97"/>
      <c r="E25" s="97"/>
      <c r="F25" s="97"/>
      <c r="G25" s="97"/>
      <c r="H25" s="97"/>
      <c r="I25" s="97"/>
      <c r="J25" s="4"/>
      <c r="K25" s="4"/>
      <c r="L25" s="4"/>
      <c r="M25" s="4" t="s">
        <v>7</v>
      </c>
      <c r="N25" s="9"/>
      <c r="O25" s="19"/>
    </row>
    <row r="26" spans="1:15" x14ac:dyDescent="0.2">
      <c r="A26" s="18"/>
      <c r="B26" s="14" t="s">
        <v>17</v>
      </c>
      <c r="C26" s="14"/>
      <c r="D26" s="8"/>
      <c r="E26" s="130"/>
      <c r="F26" s="130"/>
      <c r="G26" s="130"/>
      <c r="H26" s="8"/>
      <c r="I26" s="8"/>
      <c r="J26" s="4"/>
      <c r="K26" s="4"/>
      <c r="L26" s="4"/>
      <c r="M26" s="4" t="s">
        <v>8</v>
      </c>
      <c r="N26" s="6"/>
      <c r="O26" s="19"/>
    </row>
    <row r="27" spans="1:15" ht="3.95" customHeight="1" x14ac:dyDescent="0.2">
      <c r="A27" s="18"/>
      <c r="B27" s="97"/>
      <c r="C27" s="97"/>
      <c r="D27" s="97"/>
      <c r="E27" s="97"/>
      <c r="F27" s="97"/>
      <c r="G27" s="97"/>
      <c r="H27" s="97"/>
      <c r="I27" s="97"/>
      <c r="J27" s="97"/>
      <c r="K27" s="97"/>
      <c r="L27" s="97"/>
      <c r="M27" s="97"/>
      <c r="N27" s="97"/>
      <c r="O27" s="19"/>
    </row>
    <row r="28" spans="1:15" ht="24.75" customHeight="1" x14ac:dyDescent="0.2">
      <c r="A28" s="18"/>
      <c r="B28" s="127" t="s">
        <v>26</v>
      </c>
      <c r="C28" s="128"/>
      <c r="D28" s="128"/>
      <c r="E28" s="128"/>
      <c r="F28" s="128"/>
      <c r="G28" s="128"/>
      <c r="H28" s="128"/>
      <c r="I28" s="128"/>
      <c r="J28" s="128"/>
      <c r="K28" s="128"/>
      <c r="L28" s="128"/>
      <c r="M28" s="128"/>
      <c r="N28" s="129"/>
      <c r="O28" s="19"/>
    </row>
    <row r="29" spans="1:15" ht="13.5" customHeight="1" x14ac:dyDescent="0.2">
      <c r="A29" s="18"/>
      <c r="B29" s="102" t="s">
        <v>25</v>
      </c>
      <c r="C29" s="103"/>
      <c r="D29" s="103"/>
      <c r="E29" s="103"/>
      <c r="F29" s="103"/>
      <c r="G29" s="103"/>
      <c r="H29" s="103"/>
      <c r="I29" s="103"/>
      <c r="J29" s="103"/>
      <c r="K29" s="103"/>
      <c r="L29" s="103"/>
      <c r="M29" s="103"/>
      <c r="N29" s="104"/>
      <c r="O29" s="19"/>
    </row>
    <row r="30" spans="1:15" ht="3.95" customHeight="1" x14ac:dyDescent="0.2">
      <c r="A30" s="18"/>
      <c r="B30" s="105"/>
      <c r="C30" s="105"/>
      <c r="D30" s="105"/>
      <c r="E30" s="105"/>
      <c r="F30" s="105"/>
      <c r="G30" s="105"/>
      <c r="H30" s="105"/>
      <c r="I30" s="105"/>
      <c r="J30" s="105"/>
      <c r="K30" s="105"/>
      <c r="L30" s="105"/>
      <c r="M30" s="105"/>
      <c r="N30" s="105"/>
      <c r="O30" s="19"/>
    </row>
    <row r="31" spans="1:15" x14ac:dyDescent="0.2">
      <c r="A31" s="18"/>
      <c r="B31" s="100" t="s">
        <v>28</v>
      </c>
      <c r="C31" s="100"/>
      <c r="D31" s="100"/>
      <c r="E31" s="100"/>
      <c r="F31" s="100"/>
      <c r="G31" s="100"/>
      <c r="H31" s="100"/>
      <c r="I31" s="100"/>
      <c r="J31" s="100"/>
      <c r="K31" s="100"/>
      <c r="L31" s="100"/>
      <c r="M31" s="100"/>
      <c r="N31" s="100"/>
      <c r="O31" s="19"/>
    </row>
    <row r="32" spans="1:15" ht="3.95" customHeight="1" x14ac:dyDescent="0.2">
      <c r="A32" s="18"/>
      <c r="B32" s="126"/>
      <c r="C32" s="126"/>
      <c r="D32" s="126"/>
      <c r="E32" s="126"/>
      <c r="F32" s="126"/>
      <c r="G32" s="126"/>
      <c r="H32" s="126"/>
      <c r="I32" s="126"/>
      <c r="J32" s="126"/>
      <c r="K32" s="126"/>
      <c r="L32" s="126"/>
      <c r="M32" s="126"/>
      <c r="N32" s="126"/>
      <c r="O32" s="19"/>
    </row>
    <row r="33" spans="1:15" x14ac:dyDescent="0.2">
      <c r="A33" s="18"/>
      <c r="B33" s="7"/>
      <c r="C33" s="7" t="s">
        <v>156</v>
      </c>
      <c r="D33" s="7"/>
      <c r="E33" s="23" t="s">
        <v>19</v>
      </c>
      <c r="F33" s="7"/>
      <c r="G33" s="115">
        <v>106</v>
      </c>
      <c r="H33" s="116"/>
      <c r="I33" s="23" t="s">
        <v>20</v>
      </c>
      <c r="J33" s="7"/>
      <c r="K33" s="64" t="s">
        <v>158</v>
      </c>
      <c r="L33" s="7"/>
      <c r="M33" s="97"/>
      <c r="N33" s="97"/>
      <c r="O33" s="19"/>
    </row>
    <row r="34" spans="1:15" ht="3.95" customHeight="1" x14ac:dyDescent="0.2">
      <c r="A34" s="18"/>
      <c r="B34" s="97"/>
      <c r="C34" s="97"/>
      <c r="D34" s="97"/>
      <c r="E34" s="97"/>
      <c r="F34" s="97"/>
      <c r="G34" s="97"/>
      <c r="H34" s="97"/>
      <c r="I34" s="97"/>
      <c r="J34" s="97"/>
      <c r="K34" s="97"/>
      <c r="L34" s="97"/>
      <c r="M34" s="97"/>
      <c r="N34" s="97"/>
      <c r="O34" s="19"/>
    </row>
    <row r="35" spans="1:15" x14ac:dyDescent="0.2">
      <c r="A35" s="18"/>
      <c r="B35" s="7"/>
      <c r="C35" s="7" t="s">
        <v>155</v>
      </c>
      <c r="D35" s="7"/>
      <c r="E35" s="23" t="s">
        <v>19</v>
      </c>
      <c r="F35" s="7"/>
      <c r="G35" s="115">
        <v>0</v>
      </c>
      <c r="H35" s="116"/>
      <c r="I35" s="23" t="s">
        <v>20</v>
      </c>
      <c r="J35" s="7"/>
      <c r="K35" s="64" t="s">
        <v>40</v>
      </c>
      <c r="L35" s="7"/>
      <c r="M35" s="97" t="s">
        <v>21</v>
      </c>
      <c r="N35" s="97"/>
      <c r="O35" s="19"/>
    </row>
    <row r="36" spans="1:15" ht="3.95" customHeight="1" x14ac:dyDescent="0.2">
      <c r="A36" s="18"/>
      <c r="B36" s="97"/>
      <c r="C36" s="97"/>
      <c r="D36" s="97"/>
      <c r="E36" s="97"/>
      <c r="F36" s="97"/>
      <c r="G36" s="97"/>
      <c r="H36" s="97"/>
      <c r="I36" s="97"/>
      <c r="J36" s="97"/>
      <c r="K36" s="97"/>
      <c r="L36" s="97"/>
      <c r="M36" s="97"/>
      <c r="N36" s="97"/>
      <c r="O36" s="19"/>
    </row>
    <row r="37" spans="1:15" x14ac:dyDescent="0.2">
      <c r="A37" s="18"/>
      <c r="B37" s="114" t="s">
        <v>157</v>
      </c>
      <c r="C37" s="114"/>
      <c r="D37" s="114"/>
      <c r="E37" s="114"/>
      <c r="F37" s="114"/>
      <c r="G37" s="114"/>
      <c r="H37" s="114"/>
      <c r="I37" s="114"/>
      <c r="J37" s="114"/>
      <c r="K37" s="114"/>
      <c r="L37" s="114"/>
      <c r="M37" s="114"/>
      <c r="N37" s="114"/>
      <c r="O37" s="19"/>
    </row>
    <row r="38" spans="1:15" ht="3.95" customHeight="1" x14ac:dyDescent="0.2">
      <c r="A38" s="18"/>
      <c r="B38" s="97"/>
      <c r="C38" s="97"/>
      <c r="D38" s="97"/>
      <c r="E38" s="97"/>
      <c r="F38" s="97"/>
      <c r="G38" s="97"/>
      <c r="H38" s="97"/>
      <c r="I38" s="97"/>
      <c r="J38" s="97"/>
      <c r="K38" s="97"/>
      <c r="L38" s="97"/>
      <c r="M38" s="97"/>
      <c r="N38" s="97"/>
      <c r="O38" s="19"/>
    </row>
    <row r="39" spans="1:15" x14ac:dyDescent="0.2">
      <c r="A39" s="18"/>
      <c r="B39" s="121" t="s">
        <v>10</v>
      </c>
      <c r="C39" s="121"/>
      <c r="D39" s="121"/>
      <c r="E39" s="121"/>
      <c r="F39" s="121"/>
      <c r="G39" s="121"/>
      <c r="H39" s="121"/>
      <c r="I39" s="121"/>
      <c r="J39" s="121"/>
      <c r="K39" s="121"/>
      <c r="L39" s="10"/>
      <c r="M39" s="100" t="s">
        <v>9</v>
      </c>
      <c r="N39" s="100"/>
      <c r="O39" s="19"/>
    </row>
    <row r="40" spans="1:15" x14ac:dyDescent="0.2">
      <c r="A40" s="18"/>
      <c r="B40" s="97" t="s">
        <v>161</v>
      </c>
      <c r="C40" s="97"/>
      <c r="D40" s="97"/>
      <c r="E40" s="97"/>
      <c r="F40" s="97"/>
      <c r="G40" s="97"/>
      <c r="H40" s="97"/>
      <c r="I40" s="97"/>
      <c r="J40" s="97"/>
      <c r="K40" s="97"/>
      <c r="L40" s="7"/>
      <c r="M40" s="99">
        <f>'Personnel and Fringe'!J35</f>
        <v>38719.923519999997</v>
      </c>
      <c r="N40" s="99"/>
      <c r="O40" s="19"/>
    </row>
    <row r="41" spans="1:15" x14ac:dyDescent="0.2">
      <c r="A41" s="18"/>
      <c r="B41" s="97" t="s">
        <v>162</v>
      </c>
      <c r="C41" s="97"/>
      <c r="D41" s="97"/>
      <c r="E41" s="97"/>
      <c r="F41" s="97"/>
      <c r="G41" s="97"/>
      <c r="H41" s="97"/>
      <c r="I41" s="97"/>
      <c r="J41" s="97"/>
      <c r="K41" s="97"/>
      <c r="L41" s="7"/>
      <c r="M41" s="99">
        <f>'Direct Costs'!C26</f>
        <v>14500</v>
      </c>
      <c r="N41" s="99"/>
      <c r="O41" s="19"/>
    </row>
    <row r="42" spans="1:15" x14ac:dyDescent="0.2">
      <c r="A42" s="18"/>
      <c r="B42" s="114" t="s">
        <v>163</v>
      </c>
      <c r="C42" s="114"/>
      <c r="D42" s="114"/>
      <c r="E42" s="114"/>
      <c r="F42" s="114"/>
      <c r="G42" s="114"/>
      <c r="H42" s="114"/>
      <c r="I42" s="114"/>
      <c r="J42" s="114"/>
      <c r="K42" s="114"/>
      <c r="L42" s="5"/>
      <c r="M42" s="122">
        <f>'Direct Costs'!C44</f>
        <v>8900</v>
      </c>
      <c r="N42" s="122"/>
      <c r="O42" s="19"/>
    </row>
    <row r="43" spans="1:15" x14ac:dyDescent="0.2">
      <c r="A43" s="18"/>
      <c r="B43" s="94" t="s">
        <v>12</v>
      </c>
      <c r="C43" s="94"/>
      <c r="D43" s="94"/>
      <c r="E43" s="94"/>
      <c r="F43" s="94"/>
      <c r="G43" s="94"/>
      <c r="H43" s="94"/>
      <c r="I43" s="94"/>
      <c r="J43" s="94"/>
      <c r="K43" s="94"/>
      <c r="L43" s="14"/>
      <c r="M43" s="119">
        <f>SUM(M40:M42)</f>
        <v>62119.923519999997</v>
      </c>
      <c r="N43" s="119"/>
      <c r="O43" s="19"/>
    </row>
    <row r="44" spans="1:15" ht="3.95" customHeight="1" x14ac:dyDescent="0.2">
      <c r="A44" s="18"/>
      <c r="B44" s="97"/>
      <c r="C44" s="97"/>
      <c r="D44" s="97"/>
      <c r="E44" s="97"/>
      <c r="F44" s="97"/>
      <c r="G44" s="97"/>
      <c r="H44" s="97"/>
      <c r="I44" s="97"/>
      <c r="J44" s="97"/>
      <c r="K44" s="97"/>
      <c r="L44" s="7"/>
      <c r="M44" s="99"/>
      <c r="N44" s="99"/>
      <c r="O44" s="19"/>
    </row>
    <row r="45" spans="1:15" x14ac:dyDescent="0.2">
      <c r="A45" s="18"/>
      <c r="B45" s="121" t="s">
        <v>11</v>
      </c>
      <c r="C45" s="121"/>
      <c r="D45" s="121"/>
      <c r="E45" s="121"/>
      <c r="F45" s="121"/>
      <c r="G45" s="121"/>
      <c r="H45" s="121"/>
      <c r="I45" s="121"/>
      <c r="J45" s="121"/>
      <c r="K45" s="121"/>
      <c r="L45" s="3"/>
      <c r="M45" s="124" t="s">
        <v>9</v>
      </c>
      <c r="N45" s="124"/>
      <c r="O45" s="19"/>
    </row>
    <row r="46" spans="1:15" x14ac:dyDescent="0.2">
      <c r="A46" s="18"/>
      <c r="B46" s="97" t="s">
        <v>164</v>
      </c>
      <c r="C46" s="97"/>
      <c r="D46" s="97"/>
      <c r="E46" s="97"/>
      <c r="F46" s="97"/>
      <c r="G46" s="97"/>
      <c r="H46" s="97"/>
      <c r="I46" s="97"/>
      <c r="J46" s="97"/>
      <c r="K46" s="97"/>
      <c r="L46" s="7"/>
      <c r="M46" s="99">
        <f>'Personnel and Fringe'!J63</f>
        <v>12347.725</v>
      </c>
      <c r="N46" s="99"/>
      <c r="O46" s="19"/>
    </row>
    <row r="47" spans="1:15" x14ac:dyDescent="0.2">
      <c r="A47" s="18"/>
      <c r="B47" s="97" t="s">
        <v>165</v>
      </c>
      <c r="C47" s="97"/>
      <c r="D47" s="97"/>
      <c r="E47" s="97"/>
      <c r="F47" s="97"/>
      <c r="G47" s="97"/>
      <c r="H47" s="97"/>
      <c r="I47" s="97"/>
      <c r="J47" s="97"/>
      <c r="K47" s="97"/>
      <c r="L47" s="7"/>
      <c r="M47" s="99">
        <f>'Indirect Costs-Equipment Use'!G46</f>
        <v>8304.2857142857138</v>
      </c>
      <c r="N47" s="99"/>
      <c r="O47" s="19"/>
    </row>
    <row r="48" spans="1:15" x14ac:dyDescent="0.2">
      <c r="A48" s="18"/>
      <c r="B48" s="114" t="s">
        <v>166</v>
      </c>
      <c r="C48" s="114"/>
      <c r="D48" s="114"/>
      <c r="E48" s="114"/>
      <c r="F48" s="114"/>
      <c r="G48" s="114"/>
      <c r="H48" s="114"/>
      <c r="I48" s="114"/>
      <c r="J48" s="114"/>
      <c r="K48" s="114"/>
      <c r="L48" s="5"/>
      <c r="M48" s="122">
        <f>'Indirect Costs-Other'!E25</f>
        <v>4600</v>
      </c>
      <c r="N48" s="122"/>
      <c r="O48" s="19"/>
    </row>
    <row r="49" spans="1:15" x14ac:dyDescent="0.2">
      <c r="A49" s="18"/>
      <c r="B49" s="94" t="s">
        <v>13</v>
      </c>
      <c r="C49" s="94"/>
      <c r="D49" s="94"/>
      <c r="E49" s="94"/>
      <c r="F49" s="94"/>
      <c r="G49" s="94"/>
      <c r="H49" s="94"/>
      <c r="I49" s="94"/>
      <c r="J49" s="94"/>
      <c r="K49" s="94"/>
      <c r="L49" s="14"/>
      <c r="M49" s="119">
        <f>SUM(M46:M48)</f>
        <v>25252.010714285716</v>
      </c>
      <c r="N49" s="119"/>
      <c r="O49" s="19"/>
    </row>
    <row r="50" spans="1:15" ht="3.95" customHeight="1" x14ac:dyDescent="0.2">
      <c r="A50" s="18"/>
      <c r="B50" s="97"/>
      <c r="C50" s="97"/>
      <c r="D50" s="97"/>
      <c r="E50" s="97"/>
      <c r="F50" s="97"/>
      <c r="G50" s="97"/>
      <c r="H50" s="97"/>
      <c r="I50" s="97"/>
      <c r="J50" s="97"/>
      <c r="K50" s="97"/>
      <c r="L50" s="7"/>
      <c r="M50" s="99"/>
      <c r="N50" s="99"/>
      <c r="O50" s="19"/>
    </row>
    <row r="51" spans="1:15" x14ac:dyDescent="0.2">
      <c r="A51" s="18"/>
      <c r="B51" s="94" t="s">
        <v>14</v>
      </c>
      <c r="C51" s="94"/>
      <c r="D51" s="94"/>
      <c r="E51" s="94"/>
      <c r="F51" s="94"/>
      <c r="G51" s="94"/>
      <c r="H51" s="94"/>
      <c r="I51" s="94"/>
      <c r="J51" s="94"/>
      <c r="K51" s="94"/>
      <c r="L51" s="14"/>
      <c r="M51" s="119">
        <f>M43+M49</f>
        <v>87371.934234285713</v>
      </c>
      <c r="N51" s="119"/>
      <c r="O51" s="19"/>
    </row>
    <row r="52" spans="1:15" x14ac:dyDescent="0.2">
      <c r="A52" s="18"/>
      <c r="B52" s="120" t="s">
        <v>167</v>
      </c>
      <c r="C52" s="120"/>
      <c r="D52" s="120"/>
      <c r="E52" s="120"/>
      <c r="F52" s="120"/>
      <c r="G52" s="120"/>
      <c r="H52" s="120"/>
      <c r="I52" s="120"/>
      <c r="J52" s="120"/>
      <c r="K52" s="120"/>
      <c r="L52" s="5"/>
      <c r="M52" s="122">
        <f>-1*'Prior Period'!F28</f>
        <v>-1125</v>
      </c>
      <c r="N52" s="122"/>
      <c r="O52" s="19"/>
    </row>
    <row r="53" spans="1:15" x14ac:dyDescent="0.2">
      <c r="A53" s="18"/>
      <c r="B53" s="94" t="s">
        <v>100</v>
      </c>
      <c r="C53" s="94"/>
      <c r="D53" s="94"/>
      <c r="E53" s="94"/>
      <c r="F53" s="94"/>
      <c r="G53" s="94"/>
      <c r="H53" s="94"/>
      <c r="I53" s="94"/>
      <c r="J53" s="94"/>
      <c r="K53" s="94"/>
      <c r="L53" s="14"/>
      <c r="M53" s="119">
        <f>SUM(M51:M52)</f>
        <v>86246.934234285713</v>
      </c>
      <c r="N53" s="119"/>
      <c r="O53" s="19"/>
    </row>
    <row r="54" spans="1:15" x14ac:dyDescent="0.2">
      <c r="A54" s="18"/>
      <c r="B54" s="97" t="s">
        <v>45</v>
      </c>
      <c r="C54" s="97"/>
      <c r="D54" s="97"/>
      <c r="E54" s="97"/>
      <c r="F54" s="97"/>
      <c r="G54" s="97"/>
      <c r="H54" s="97"/>
      <c r="I54" s="97"/>
      <c r="J54" s="97"/>
      <c r="K54" s="97"/>
      <c r="L54" s="7"/>
      <c r="M54" s="123">
        <v>815</v>
      </c>
      <c r="N54" s="123"/>
      <c r="O54" s="19"/>
    </row>
    <row r="55" spans="1:15" x14ac:dyDescent="0.2">
      <c r="A55" s="18"/>
      <c r="B55" s="94" t="s">
        <v>46</v>
      </c>
      <c r="C55" s="94"/>
      <c r="D55" s="94"/>
      <c r="E55" s="94"/>
      <c r="F55" s="94"/>
      <c r="G55" s="94"/>
      <c r="H55" s="94"/>
      <c r="I55" s="94"/>
      <c r="J55" s="94"/>
      <c r="K55" s="94"/>
      <c r="L55" s="14"/>
      <c r="M55" s="119">
        <f>M53/M54</f>
        <v>105.82445918317265</v>
      </c>
      <c r="N55" s="119"/>
      <c r="O55" s="19"/>
    </row>
    <row r="56" spans="1:15" ht="3.95" customHeight="1" x14ac:dyDescent="0.2">
      <c r="A56" s="24"/>
      <c r="B56" s="98"/>
      <c r="C56" s="98"/>
      <c r="D56" s="98"/>
      <c r="E56" s="98"/>
      <c r="F56" s="98"/>
      <c r="G56" s="98"/>
      <c r="H56" s="98"/>
      <c r="I56" s="98"/>
      <c r="J56" s="98"/>
      <c r="K56" s="98"/>
      <c r="L56" s="98"/>
      <c r="M56" s="98"/>
      <c r="N56" s="98"/>
      <c r="O56" s="25"/>
    </row>
    <row r="57" spans="1:15" ht="3.95" customHeight="1" x14ac:dyDescent="0.2"/>
    <row r="58" spans="1:15" x14ac:dyDescent="0.2">
      <c r="A58" s="88" t="s">
        <v>153</v>
      </c>
      <c r="B58" s="89"/>
      <c r="C58" s="89"/>
      <c r="D58" s="89"/>
      <c r="E58" s="89"/>
      <c r="F58" s="89"/>
      <c r="G58" s="89"/>
      <c r="H58" s="89"/>
      <c r="I58" s="89"/>
      <c r="J58" s="89"/>
      <c r="K58" s="89"/>
      <c r="L58" s="89"/>
      <c r="M58" s="89"/>
      <c r="N58" s="89"/>
      <c r="O58" s="90"/>
    </row>
    <row r="59" spans="1:15" x14ac:dyDescent="0.2">
      <c r="A59" s="16"/>
      <c r="B59" s="91" t="s">
        <v>31</v>
      </c>
      <c r="C59" s="91"/>
      <c r="D59" s="91"/>
      <c r="E59" s="91"/>
      <c r="F59" s="91"/>
      <c r="G59" s="91"/>
      <c r="H59" s="77"/>
      <c r="I59" s="77"/>
      <c r="J59" s="77"/>
      <c r="K59" s="77"/>
      <c r="L59" s="77"/>
      <c r="M59" s="77"/>
      <c r="N59" s="77"/>
      <c r="O59" s="17"/>
    </row>
    <row r="60" spans="1:15" x14ac:dyDescent="0.2">
      <c r="A60" s="16"/>
      <c r="B60" s="77"/>
      <c r="C60" s="77"/>
      <c r="D60" s="77"/>
      <c r="E60" s="77"/>
      <c r="F60" s="77"/>
      <c r="G60" s="77"/>
      <c r="H60" s="77"/>
      <c r="I60" s="77"/>
      <c r="J60" s="77"/>
      <c r="K60" s="77"/>
      <c r="L60" s="77"/>
      <c r="M60" s="77"/>
      <c r="N60" s="77"/>
      <c r="O60" s="17"/>
    </row>
    <row r="61" spans="1:15" x14ac:dyDescent="0.2">
      <c r="A61" s="16"/>
      <c r="B61" s="91" t="s">
        <v>30</v>
      </c>
      <c r="C61" s="91"/>
      <c r="D61" s="91"/>
      <c r="E61" s="91"/>
      <c r="F61" s="91"/>
      <c r="G61" s="91"/>
      <c r="H61" s="93"/>
      <c r="I61" s="93"/>
      <c r="J61" s="93"/>
      <c r="K61" s="93"/>
      <c r="L61" s="93"/>
      <c r="M61" s="93"/>
      <c r="N61" s="93"/>
      <c r="O61" s="17"/>
    </row>
    <row r="62" spans="1:15" x14ac:dyDescent="0.2">
      <c r="A62" s="16"/>
      <c r="B62" s="77"/>
      <c r="C62" s="77"/>
      <c r="D62" s="77"/>
      <c r="E62" s="77"/>
      <c r="F62" s="77"/>
      <c r="G62" s="77"/>
      <c r="H62" s="77"/>
      <c r="I62" s="77"/>
      <c r="J62" s="77"/>
      <c r="K62" s="77"/>
      <c r="L62" s="77"/>
      <c r="M62" s="77"/>
      <c r="N62" s="77"/>
      <c r="O62" s="17"/>
    </row>
    <row r="63" spans="1:15" x14ac:dyDescent="0.2">
      <c r="A63" s="16"/>
      <c r="B63" s="91" t="s">
        <v>29</v>
      </c>
      <c r="C63" s="91"/>
      <c r="D63" s="91"/>
      <c r="E63" s="91"/>
      <c r="F63" s="91"/>
      <c r="G63" s="91"/>
      <c r="H63" s="93"/>
      <c r="I63" s="93"/>
      <c r="J63" s="93"/>
      <c r="K63" s="93"/>
      <c r="L63" s="93"/>
      <c r="M63" s="93"/>
      <c r="N63" s="93"/>
      <c r="O63" s="17"/>
    </row>
    <row r="64" spans="1:15" x14ac:dyDescent="0.2">
      <c r="A64" s="16"/>
      <c r="B64" s="77"/>
      <c r="C64" s="77"/>
      <c r="D64" s="77"/>
      <c r="E64" s="77"/>
      <c r="F64" s="77"/>
      <c r="G64" s="77"/>
      <c r="H64" s="77"/>
      <c r="I64" s="77"/>
      <c r="J64" s="77"/>
      <c r="K64" s="77"/>
      <c r="L64" s="77"/>
      <c r="M64" s="77"/>
      <c r="N64" s="77"/>
      <c r="O64" s="17"/>
    </row>
    <row r="65" spans="1:15" x14ac:dyDescent="0.2">
      <c r="A65" s="16"/>
      <c r="B65" s="92" t="s">
        <v>182</v>
      </c>
      <c r="C65" s="92"/>
      <c r="D65" s="92"/>
      <c r="E65" s="92"/>
      <c r="F65" s="92"/>
      <c r="G65" s="92"/>
      <c r="H65" s="92"/>
      <c r="I65" s="92"/>
      <c r="J65" s="92"/>
      <c r="K65" s="93"/>
      <c r="L65" s="93"/>
      <c r="M65" s="93"/>
      <c r="N65" s="93"/>
      <c r="O65" s="17"/>
    </row>
    <row r="66" spans="1:15" x14ac:dyDescent="0.2">
      <c r="A66" s="16"/>
      <c r="B66" s="77"/>
      <c r="C66" s="77"/>
      <c r="D66" s="77"/>
      <c r="E66" s="77"/>
      <c r="F66" s="77"/>
      <c r="G66" s="77"/>
      <c r="H66" s="77"/>
      <c r="I66" s="77"/>
      <c r="J66" s="77"/>
      <c r="K66" s="77"/>
      <c r="L66" s="77"/>
      <c r="M66" s="77"/>
      <c r="N66" s="77"/>
      <c r="O66" s="17"/>
    </row>
    <row r="67" spans="1:15" ht="3.95" customHeight="1" x14ac:dyDescent="0.2">
      <c r="A67" s="24"/>
      <c r="B67" s="26"/>
      <c r="C67" s="26"/>
      <c r="D67" s="26"/>
      <c r="E67" s="26"/>
      <c r="F67" s="26"/>
      <c r="G67" s="26"/>
      <c r="H67" s="26"/>
      <c r="I67" s="26"/>
      <c r="J67" s="26"/>
      <c r="K67" s="26"/>
      <c r="L67" s="26"/>
      <c r="M67" s="26"/>
      <c r="N67" s="26"/>
      <c r="O67" s="25"/>
    </row>
    <row r="68" spans="1:15" ht="3.95" customHeight="1" x14ac:dyDescent="0.2"/>
    <row r="69" spans="1:15" x14ac:dyDescent="0.2">
      <c r="A69" s="88" t="s">
        <v>33</v>
      </c>
      <c r="B69" s="89"/>
      <c r="C69" s="89"/>
      <c r="D69" s="89"/>
      <c r="E69" s="89"/>
      <c r="F69" s="89"/>
      <c r="G69" s="89"/>
      <c r="H69" s="89"/>
      <c r="I69" s="89"/>
      <c r="J69" s="89"/>
      <c r="K69" s="89"/>
      <c r="L69" s="89"/>
      <c r="M69" s="89"/>
      <c r="N69" s="89"/>
      <c r="O69" s="90"/>
    </row>
    <row r="70" spans="1:15" ht="15" customHeight="1" x14ac:dyDescent="0.2">
      <c r="A70" s="16"/>
      <c r="B70" s="91" t="s">
        <v>183</v>
      </c>
      <c r="C70" s="91"/>
      <c r="D70" s="15"/>
      <c r="E70" s="77"/>
      <c r="F70" s="77"/>
      <c r="G70" s="77"/>
      <c r="H70" s="15"/>
      <c r="I70" s="77"/>
      <c r="J70" s="77"/>
      <c r="K70" s="77"/>
      <c r="L70" s="15"/>
      <c r="M70" s="78"/>
      <c r="N70" s="78"/>
      <c r="O70" s="17"/>
    </row>
    <row r="71" spans="1:15" x14ac:dyDescent="0.2">
      <c r="A71" s="16"/>
      <c r="B71" s="27"/>
      <c r="C71" s="27"/>
      <c r="D71" s="27"/>
      <c r="E71" s="79" t="s">
        <v>34</v>
      </c>
      <c r="F71" s="79"/>
      <c r="G71" s="79"/>
      <c r="H71" s="27"/>
      <c r="I71" s="79" t="s">
        <v>35</v>
      </c>
      <c r="J71" s="79"/>
      <c r="K71" s="79"/>
      <c r="L71" s="27"/>
      <c r="M71" s="80" t="s">
        <v>36</v>
      </c>
      <c r="N71" s="80"/>
      <c r="O71" s="17"/>
    </row>
    <row r="72" spans="1:15" ht="15" customHeight="1" x14ac:dyDescent="0.2">
      <c r="A72" s="16"/>
      <c r="B72" s="87" t="s">
        <v>184</v>
      </c>
      <c r="C72" s="87"/>
      <c r="D72" s="15"/>
      <c r="E72" s="77"/>
      <c r="F72" s="77"/>
      <c r="G72" s="77"/>
      <c r="H72" s="15"/>
      <c r="I72" s="77"/>
      <c r="J72" s="77"/>
      <c r="K72" s="77"/>
      <c r="L72" s="15"/>
      <c r="M72" s="78"/>
      <c r="N72" s="78"/>
      <c r="O72" s="17"/>
    </row>
    <row r="73" spans="1:15" x14ac:dyDescent="0.2">
      <c r="A73" s="16"/>
      <c r="B73" s="87"/>
      <c r="C73" s="87"/>
      <c r="D73" s="27"/>
      <c r="E73" s="79" t="s">
        <v>34</v>
      </c>
      <c r="F73" s="79"/>
      <c r="G73" s="79"/>
      <c r="H73" s="27"/>
      <c r="I73" s="79" t="s">
        <v>35</v>
      </c>
      <c r="J73" s="79"/>
      <c r="K73" s="79"/>
      <c r="L73" s="27"/>
      <c r="M73" s="80" t="s">
        <v>36</v>
      </c>
      <c r="N73" s="80"/>
      <c r="O73" s="17"/>
    </row>
    <row r="74" spans="1:15" ht="3.95" customHeight="1" x14ac:dyDescent="0.2">
      <c r="A74" s="24"/>
      <c r="B74" s="26"/>
      <c r="C74" s="26"/>
      <c r="D74" s="26"/>
      <c r="E74" s="26"/>
      <c r="F74" s="26"/>
      <c r="G74" s="26"/>
      <c r="H74" s="26"/>
      <c r="I74" s="26"/>
      <c r="J74" s="26"/>
      <c r="K74" s="26"/>
      <c r="L74" s="26"/>
      <c r="M74" s="26"/>
      <c r="N74" s="26"/>
      <c r="O74" s="25"/>
    </row>
    <row r="75" spans="1:15" ht="3.95" customHeight="1" x14ac:dyDescent="0.2"/>
    <row r="76" spans="1:15" x14ac:dyDescent="0.2">
      <c r="A76" s="81" t="s">
        <v>180</v>
      </c>
      <c r="B76" s="82"/>
      <c r="C76" s="82"/>
      <c r="D76" s="82"/>
      <c r="E76" s="82"/>
      <c r="F76" s="82"/>
      <c r="G76" s="83"/>
      <c r="I76" s="74" t="s">
        <v>37</v>
      </c>
      <c r="J76" s="75"/>
      <c r="K76" s="75"/>
      <c r="L76" s="75"/>
      <c r="M76" s="75"/>
      <c r="N76" s="75"/>
      <c r="O76" s="76"/>
    </row>
    <row r="77" spans="1:15" x14ac:dyDescent="0.2">
      <c r="A77" s="84" t="s">
        <v>179</v>
      </c>
      <c r="B77" s="85"/>
      <c r="C77" s="85"/>
      <c r="D77" s="85"/>
      <c r="E77" s="85"/>
      <c r="F77" s="85"/>
      <c r="G77" s="86"/>
      <c r="I77" s="72" t="s">
        <v>38</v>
      </c>
      <c r="J77" s="73"/>
      <c r="K77" s="26"/>
      <c r="L77" s="15"/>
      <c r="M77" s="15" t="s">
        <v>39</v>
      </c>
      <c r="N77" s="28"/>
      <c r="O77" s="17"/>
    </row>
    <row r="78" spans="1:15" ht="3.95" customHeight="1" x14ac:dyDescent="0.2">
      <c r="A78" s="24"/>
      <c r="B78" s="26"/>
      <c r="C78" s="26"/>
      <c r="D78" s="26"/>
      <c r="E78" s="26"/>
      <c r="F78" s="26"/>
      <c r="G78" s="25"/>
      <c r="I78" s="24"/>
      <c r="J78" s="26"/>
      <c r="K78" s="26"/>
      <c r="L78" s="26"/>
      <c r="M78" s="26"/>
      <c r="N78" s="26"/>
      <c r="O78" s="25"/>
    </row>
  </sheetData>
  <mergeCells count="117">
    <mergeCell ref="B5:C5"/>
    <mergeCell ref="B7:N7"/>
    <mergeCell ref="B6:C6"/>
    <mergeCell ref="B41:K41"/>
    <mergeCell ref="B42:K42"/>
    <mergeCell ref="B43:K43"/>
    <mergeCell ref="B45:K45"/>
    <mergeCell ref="B46:K46"/>
    <mergeCell ref="B47:K47"/>
    <mergeCell ref="E10:N10"/>
    <mergeCell ref="B15:N15"/>
    <mergeCell ref="K23:N23"/>
    <mergeCell ref="B23:I23"/>
    <mergeCell ref="M12:N12"/>
    <mergeCell ref="E12:I12"/>
    <mergeCell ref="B11:N11"/>
    <mergeCell ref="B9:N9"/>
    <mergeCell ref="B8:C8"/>
    <mergeCell ref="K8:N8"/>
    <mergeCell ref="B32:N32"/>
    <mergeCell ref="B28:N28"/>
    <mergeCell ref="B38:N38"/>
    <mergeCell ref="G5:N5"/>
    <mergeCell ref="E26:G26"/>
    <mergeCell ref="M53:N53"/>
    <mergeCell ref="M54:N54"/>
    <mergeCell ref="M46:N46"/>
    <mergeCell ref="M47:N47"/>
    <mergeCell ref="M48:N48"/>
    <mergeCell ref="M49:N49"/>
    <mergeCell ref="M41:N41"/>
    <mergeCell ref="M42:N42"/>
    <mergeCell ref="M43:N43"/>
    <mergeCell ref="M45:N45"/>
    <mergeCell ref="M44:N44"/>
    <mergeCell ref="B44:K44"/>
    <mergeCell ref="B50:K50"/>
    <mergeCell ref="B51:K51"/>
    <mergeCell ref="B52:K52"/>
    <mergeCell ref="B40:K40"/>
    <mergeCell ref="B39:K39"/>
    <mergeCell ref="M39:N39"/>
    <mergeCell ref="M40:N40"/>
    <mergeCell ref="B48:K48"/>
    <mergeCell ref="M51:N51"/>
    <mergeCell ref="M52:N52"/>
    <mergeCell ref="A4:O4"/>
    <mergeCell ref="A58:O58"/>
    <mergeCell ref="A1:O1"/>
    <mergeCell ref="A2:O2"/>
    <mergeCell ref="A3:O3"/>
    <mergeCell ref="M35:N35"/>
    <mergeCell ref="M33:N33"/>
    <mergeCell ref="B36:N36"/>
    <mergeCell ref="B37:N37"/>
    <mergeCell ref="B34:N34"/>
    <mergeCell ref="B18:N18"/>
    <mergeCell ref="A20:O20"/>
    <mergeCell ref="G33:H33"/>
    <mergeCell ref="G35:H35"/>
    <mergeCell ref="B21:C21"/>
    <mergeCell ref="E21:I21"/>
    <mergeCell ref="M21:N21"/>
    <mergeCell ref="B22:N22"/>
    <mergeCell ref="M55:N55"/>
    <mergeCell ref="B14:G14"/>
    <mergeCell ref="B12:C12"/>
    <mergeCell ref="B13:N13"/>
    <mergeCell ref="B55:K55"/>
    <mergeCell ref="B49:K49"/>
    <mergeCell ref="B17:C17"/>
    <mergeCell ref="K17:N17"/>
    <mergeCell ref="B16:N16"/>
    <mergeCell ref="I6:N6"/>
    <mergeCell ref="B59:G59"/>
    <mergeCell ref="B61:G61"/>
    <mergeCell ref="B63:G63"/>
    <mergeCell ref="H59:N59"/>
    <mergeCell ref="B60:N60"/>
    <mergeCell ref="H61:N61"/>
    <mergeCell ref="B62:N62"/>
    <mergeCell ref="H63:N63"/>
    <mergeCell ref="B56:N56"/>
    <mergeCell ref="B19:N19"/>
    <mergeCell ref="M50:N50"/>
    <mergeCell ref="B31:N31"/>
    <mergeCell ref="H14:N14"/>
    <mergeCell ref="B27:N27"/>
    <mergeCell ref="B29:N29"/>
    <mergeCell ref="B30:N30"/>
    <mergeCell ref="C24:I24"/>
    <mergeCell ref="C25:I25"/>
    <mergeCell ref="B53:K53"/>
    <mergeCell ref="B54:K54"/>
    <mergeCell ref="A69:O69"/>
    <mergeCell ref="M70:N70"/>
    <mergeCell ref="M71:N71"/>
    <mergeCell ref="I70:K70"/>
    <mergeCell ref="I71:K71"/>
    <mergeCell ref="E70:G70"/>
    <mergeCell ref="E71:G71"/>
    <mergeCell ref="B70:C70"/>
    <mergeCell ref="B64:N64"/>
    <mergeCell ref="B65:J65"/>
    <mergeCell ref="K65:N65"/>
    <mergeCell ref="B66:N66"/>
    <mergeCell ref="I77:J77"/>
    <mergeCell ref="I76:O76"/>
    <mergeCell ref="E72:G72"/>
    <mergeCell ref="I72:K72"/>
    <mergeCell ref="M72:N72"/>
    <mergeCell ref="E73:G73"/>
    <mergeCell ref="I73:K73"/>
    <mergeCell ref="M73:N73"/>
    <mergeCell ref="A76:G76"/>
    <mergeCell ref="A77:G77"/>
    <mergeCell ref="B72:C73"/>
  </mergeCells>
  <dataValidations count="2">
    <dataValidation type="list" allowBlank="1" showInputMessage="1" showErrorMessage="1" sqref="I6:N6">
      <formula1>"(Choose Reason), Annual Review, Change in Goods/Services/Costs"</formula1>
    </dataValidation>
    <dataValidation type="list" allowBlank="1" showInputMessage="1" showErrorMessage="1" sqref="K33 K35">
      <formula1>"(Choose Unit), Course, Direct Cost, Hour, Hour &amp; Direct Cost, Item/Unit, Test/Unit, Other:____________"</formula1>
    </dataValidation>
  </dataValidations>
  <hyperlinks>
    <hyperlink ref="A77:G77" r:id="rId1" display="AccountingElp@ttushc.edu (or attach form in the New Fund Request System)."/>
  </hyperlinks>
  <printOptions horizontalCentered="1" verticalCentered="1"/>
  <pageMargins left="0.5" right="0.5" top="0.5" bottom="0.5" header="0.3" footer="0.3"/>
  <pageSetup scale="92"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866775</xdr:colOff>
                    <xdr:row>22</xdr:row>
                    <xdr:rowOff>133350</xdr:rowOff>
                  </from>
                  <to>
                    <xdr:col>12</xdr:col>
                    <xdr:colOff>9525</xdr:colOff>
                    <xdr:row>24</xdr:row>
                    <xdr:rowOff>19050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866775</xdr:colOff>
                    <xdr:row>23</xdr:row>
                    <xdr:rowOff>142875</xdr:rowOff>
                  </from>
                  <to>
                    <xdr:col>12</xdr:col>
                    <xdr:colOff>9525</xdr:colOff>
                    <xdr:row>25</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866775</xdr:colOff>
                    <xdr:row>24</xdr:row>
                    <xdr:rowOff>142875</xdr:rowOff>
                  </from>
                  <to>
                    <xdr:col>12</xdr:col>
                    <xdr:colOff>9525</xdr:colOff>
                    <xdr:row>26</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142875</xdr:rowOff>
                  </from>
                  <to>
                    <xdr:col>2</xdr:col>
                    <xdr:colOff>76200</xdr:colOff>
                    <xdr:row>24</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142875</xdr:rowOff>
                  </from>
                  <to>
                    <xdr:col>2</xdr:col>
                    <xdr:colOff>76200</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opLeftCell="A26" zoomScale="125" zoomScaleNormal="125"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10" width="12.7109375" style="2" customWidth="1"/>
    <col min="11" max="16384" width="9.140625" style="2"/>
  </cols>
  <sheetData>
    <row r="1" spans="1:10" ht="15.75" x14ac:dyDescent="0.25">
      <c r="A1" s="135" t="s">
        <v>74</v>
      </c>
      <c r="B1" s="136"/>
      <c r="C1" s="136"/>
      <c r="D1" s="136"/>
      <c r="E1" s="136"/>
      <c r="F1" s="136"/>
      <c r="G1" s="136"/>
      <c r="H1" s="136"/>
      <c r="I1" s="136"/>
      <c r="J1" s="137"/>
    </row>
    <row r="5" spans="1:10" ht="25.5" customHeight="1" x14ac:dyDescent="0.2">
      <c r="A5" s="44" t="s">
        <v>75</v>
      </c>
      <c r="B5" s="131" t="s">
        <v>116</v>
      </c>
      <c r="C5" s="131"/>
      <c r="D5" s="131"/>
      <c r="E5" s="131"/>
      <c r="F5" s="131"/>
      <c r="G5" s="131"/>
      <c r="H5" s="131"/>
      <c r="I5" s="131"/>
      <c r="J5" s="131"/>
    </row>
    <row r="6" spans="1:10" ht="12.75" customHeight="1" x14ac:dyDescent="0.2">
      <c r="A6" s="44"/>
      <c r="B6" s="131"/>
      <c r="C6" s="131"/>
      <c r="D6" s="131"/>
      <c r="E6" s="131"/>
      <c r="F6" s="131"/>
      <c r="G6" s="131"/>
      <c r="H6" s="131"/>
      <c r="I6" s="131"/>
      <c r="J6" s="131"/>
    </row>
    <row r="7" spans="1:10" ht="25.5" customHeight="1" x14ac:dyDescent="0.2">
      <c r="A7" s="44"/>
      <c r="B7" s="131" t="s">
        <v>76</v>
      </c>
      <c r="C7" s="131"/>
      <c r="D7" s="131"/>
      <c r="E7" s="131"/>
      <c r="F7" s="131"/>
      <c r="G7" s="131"/>
      <c r="H7" s="131"/>
      <c r="I7" s="131"/>
      <c r="J7" s="131"/>
    </row>
    <row r="8" spans="1:10" ht="12.75" customHeight="1" x14ac:dyDescent="0.2">
      <c r="A8" s="44"/>
      <c r="B8" s="131"/>
      <c r="C8" s="131"/>
      <c r="D8" s="131"/>
      <c r="E8" s="131"/>
      <c r="F8" s="131"/>
      <c r="G8" s="131"/>
      <c r="H8" s="131"/>
      <c r="I8" s="131"/>
      <c r="J8" s="131"/>
    </row>
    <row r="9" spans="1:10" ht="25.5" customHeight="1" x14ac:dyDescent="0.2">
      <c r="A9" s="42"/>
      <c r="B9" s="131" t="s">
        <v>117</v>
      </c>
      <c r="C9" s="131"/>
      <c r="D9" s="131"/>
      <c r="E9" s="131"/>
      <c r="F9" s="131"/>
      <c r="G9" s="131"/>
      <c r="H9" s="131"/>
      <c r="I9" s="131"/>
      <c r="J9" s="131"/>
    </row>
    <row r="10" spans="1:10" ht="12.75" customHeight="1" x14ac:dyDescent="0.2">
      <c r="A10" s="42"/>
      <c r="B10" s="43"/>
      <c r="C10" s="43"/>
      <c r="D10" s="43"/>
      <c r="E10" s="43"/>
      <c r="F10" s="43"/>
      <c r="G10" s="43"/>
      <c r="H10" s="43"/>
      <c r="I10" s="43"/>
      <c r="J10" s="43"/>
    </row>
    <row r="11" spans="1:10" ht="12.75" customHeight="1" x14ac:dyDescent="0.2">
      <c r="A11" s="42"/>
      <c r="B11" s="43"/>
      <c r="C11" s="43"/>
      <c r="D11" s="43"/>
      <c r="E11" s="43"/>
      <c r="F11" s="43"/>
      <c r="G11" s="43"/>
      <c r="H11" s="43"/>
      <c r="I11" s="43"/>
      <c r="J11" s="43"/>
    </row>
    <row r="12" spans="1:10" x14ac:dyDescent="0.2">
      <c r="A12" s="1"/>
      <c r="B12" s="1"/>
      <c r="C12" s="1"/>
      <c r="D12" s="1"/>
      <c r="E12" s="1"/>
      <c r="F12" s="1"/>
      <c r="G12" s="1"/>
      <c r="H12" s="1"/>
      <c r="I12" s="1"/>
      <c r="J12" s="1"/>
    </row>
    <row r="13" spans="1:10" ht="15.75" x14ac:dyDescent="0.25">
      <c r="A13" s="135" t="s">
        <v>47</v>
      </c>
      <c r="B13" s="136"/>
      <c r="C13" s="136"/>
      <c r="D13" s="136"/>
      <c r="E13" s="136"/>
      <c r="F13" s="136"/>
      <c r="G13" s="136"/>
      <c r="H13" s="136"/>
      <c r="I13" s="136"/>
      <c r="J13" s="137"/>
    </row>
    <row r="15" spans="1:10" x14ac:dyDescent="0.2">
      <c r="A15" s="138" t="s">
        <v>57</v>
      </c>
      <c r="B15" s="139"/>
      <c r="C15" s="139"/>
      <c r="D15" s="139"/>
      <c r="E15" s="139"/>
      <c r="F15" s="139"/>
      <c r="G15" s="139"/>
      <c r="H15" s="139"/>
      <c r="I15" s="139"/>
      <c r="J15" s="140"/>
    </row>
    <row r="16" spans="1:10" x14ac:dyDescent="0.2">
      <c r="A16" s="152" t="s">
        <v>48</v>
      </c>
      <c r="B16" s="153"/>
      <c r="C16" s="152" t="s">
        <v>49</v>
      </c>
      <c r="D16" s="153"/>
      <c r="E16" s="141" t="s">
        <v>50</v>
      </c>
      <c r="F16" s="141" t="s">
        <v>51</v>
      </c>
      <c r="G16" s="31" t="s">
        <v>52</v>
      </c>
      <c r="H16" s="31" t="s">
        <v>53</v>
      </c>
      <c r="I16" s="31" t="s">
        <v>152</v>
      </c>
      <c r="J16" s="31" t="s">
        <v>56</v>
      </c>
    </row>
    <row r="17" spans="1:10" x14ac:dyDescent="0.2">
      <c r="A17" s="154"/>
      <c r="B17" s="155"/>
      <c r="C17" s="154"/>
      <c r="D17" s="155"/>
      <c r="E17" s="141"/>
      <c r="F17" s="141"/>
      <c r="G17" s="32" t="s">
        <v>55</v>
      </c>
      <c r="H17" s="32" t="s">
        <v>54</v>
      </c>
      <c r="I17" s="32" t="s">
        <v>114</v>
      </c>
      <c r="J17" s="32" t="s">
        <v>114</v>
      </c>
    </row>
    <row r="18" spans="1:10" x14ac:dyDescent="0.2">
      <c r="A18" s="147" t="s">
        <v>58</v>
      </c>
      <c r="B18" s="148"/>
      <c r="C18" s="150"/>
      <c r="D18" s="151"/>
      <c r="E18" s="34">
        <v>60054</v>
      </c>
      <c r="F18" s="35">
        <v>0.38550000000000001</v>
      </c>
      <c r="G18" s="34">
        <f>E18*F18</f>
        <v>23150.816999999999</v>
      </c>
      <c r="H18" s="34">
        <f>E18+G18</f>
        <v>83204.816999999995</v>
      </c>
      <c r="I18" s="35">
        <v>0.1</v>
      </c>
      <c r="J18" s="34">
        <f>H18*I18</f>
        <v>8320.4817000000003</v>
      </c>
    </row>
    <row r="19" spans="1:10" x14ac:dyDescent="0.2">
      <c r="A19" s="147" t="s">
        <v>59</v>
      </c>
      <c r="B19" s="148"/>
      <c r="C19" s="150"/>
      <c r="D19" s="151"/>
      <c r="E19" s="34">
        <v>24347</v>
      </c>
      <c r="F19" s="35">
        <v>0.41880000000000001</v>
      </c>
      <c r="G19" s="34">
        <f t="shared" ref="G19:G22" si="0">E19*F19</f>
        <v>10196.5236</v>
      </c>
      <c r="H19" s="34">
        <f t="shared" ref="H19:H22" si="1">E19+G19</f>
        <v>34543.5236</v>
      </c>
      <c r="I19" s="35">
        <v>0.2</v>
      </c>
      <c r="J19" s="34">
        <f t="shared" ref="J19:J22" si="2">H19*I19</f>
        <v>6908.7047200000006</v>
      </c>
    </row>
    <row r="20" spans="1:10" x14ac:dyDescent="0.2">
      <c r="A20" s="147"/>
      <c r="B20" s="148"/>
      <c r="C20" s="147"/>
      <c r="D20" s="148"/>
      <c r="E20" s="34"/>
      <c r="F20" s="35"/>
      <c r="G20" s="34">
        <f t="shared" si="0"/>
        <v>0</v>
      </c>
      <c r="H20" s="34">
        <f t="shared" si="1"/>
        <v>0</v>
      </c>
      <c r="I20" s="35"/>
      <c r="J20" s="34">
        <f t="shared" si="2"/>
        <v>0</v>
      </c>
    </row>
    <row r="21" spans="1:10" x14ac:dyDescent="0.2">
      <c r="A21" s="147"/>
      <c r="B21" s="148"/>
      <c r="C21" s="147"/>
      <c r="D21" s="148"/>
      <c r="E21" s="34"/>
      <c r="F21" s="35"/>
      <c r="G21" s="34">
        <f t="shared" si="0"/>
        <v>0</v>
      </c>
      <c r="H21" s="34">
        <f t="shared" si="1"/>
        <v>0</v>
      </c>
      <c r="I21" s="35"/>
      <c r="J21" s="34">
        <f t="shared" si="2"/>
        <v>0</v>
      </c>
    </row>
    <row r="22" spans="1:10" x14ac:dyDescent="0.2">
      <c r="A22" s="147"/>
      <c r="B22" s="148"/>
      <c r="C22" s="147"/>
      <c r="D22" s="148"/>
      <c r="E22" s="34"/>
      <c r="F22" s="35"/>
      <c r="G22" s="34">
        <f t="shared" si="0"/>
        <v>0</v>
      </c>
      <c r="H22" s="34">
        <f t="shared" si="1"/>
        <v>0</v>
      </c>
      <c r="I22" s="35"/>
      <c r="J22" s="34">
        <f t="shared" si="2"/>
        <v>0</v>
      </c>
    </row>
    <row r="23" spans="1:10" x14ac:dyDescent="0.2">
      <c r="A23" s="144" t="s">
        <v>60</v>
      </c>
      <c r="B23" s="145"/>
      <c r="C23" s="145"/>
      <c r="D23" s="145"/>
      <c r="E23" s="145"/>
      <c r="F23" s="145"/>
      <c r="G23" s="145"/>
      <c r="H23" s="145"/>
      <c r="I23" s="146"/>
      <c r="J23" s="46">
        <f>SUM(J18:J22)</f>
        <v>15229.186420000002</v>
      </c>
    </row>
    <row r="24" spans="1:10" x14ac:dyDescent="0.2">
      <c r="A24" s="149"/>
      <c r="B24" s="149"/>
      <c r="C24" s="149"/>
      <c r="D24" s="149"/>
      <c r="E24" s="149"/>
      <c r="F24" s="149"/>
      <c r="G24" s="149"/>
      <c r="H24" s="149"/>
      <c r="I24" s="149"/>
      <c r="J24" s="149"/>
    </row>
    <row r="25" spans="1:10" x14ac:dyDescent="0.2">
      <c r="A25" s="138" t="s">
        <v>61</v>
      </c>
      <c r="B25" s="139"/>
      <c r="C25" s="75"/>
      <c r="D25" s="75"/>
      <c r="E25" s="139"/>
      <c r="F25" s="139"/>
      <c r="G25" s="139"/>
      <c r="H25" s="139"/>
      <c r="I25" s="139"/>
      <c r="J25" s="140"/>
    </row>
    <row r="26" spans="1:10" x14ac:dyDescent="0.2">
      <c r="A26" s="141" t="s">
        <v>48</v>
      </c>
      <c r="B26" s="142" t="s">
        <v>49</v>
      </c>
      <c r="C26" s="36" t="s">
        <v>64</v>
      </c>
      <c r="D26" s="36" t="s">
        <v>66</v>
      </c>
      <c r="E26" s="143" t="s">
        <v>50</v>
      </c>
      <c r="F26" s="141" t="s">
        <v>51</v>
      </c>
      <c r="G26" s="31" t="s">
        <v>52</v>
      </c>
      <c r="H26" s="31" t="s">
        <v>53</v>
      </c>
      <c r="I26" s="31" t="s">
        <v>152</v>
      </c>
      <c r="J26" s="31" t="s">
        <v>56</v>
      </c>
    </row>
    <row r="27" spans="1:10" x14ac:dyDescent="0.2">
      <c r="A27" s="141"/>
      <c r="B27" s="142"/>
      <c r="C27" s="37" t="s">
        <v>65</v>
      </c>
      <c r="D27" s="37" t="s">
        <v>67</v>
      </c>
      <c r="E27" s="143"/>
      <c r="F27" s="141"/>
      <c r="G27" s="32" t="s">
        <v>55</v>
      </c>
      <c r="H27" s="32" t="s">
        <v>54</v>
      </c>
      <c r="I27" s="32" t="s">
        <v>114</v>
      </c>
      <c r="J27" s="32" t="s">
        <v>114</v>
      </c>
    </row>
    <row r="28" spans="1:10" x14ac:dyDescent="0.2">
      <c r="A28" s="33" t="s">
        <v>63</v>
      </c>
      <c r="B28" s="48"/>
      <c r="C28" s="38">
        <v>1080</v>
      </c>
      <c r="D28" s="40">
        <v>22.45</v>
      </c>
      <c r="E28" s="34">
        <f>C28*D28</f>
        <v>24246</v>
      </c>
      <c r="F28" s="35">
        <v>7.6499999999999999E-2</v>
      </c>
      <c r="G28" s="34">
        <f>E28*F28</f>
        <v>1854.819</v>
      </c>
      <c r="H28" s="34">
        <f>E28+G28</f>
        <v>26100.819</v>
      </c>
      <c r="I28" s="35">
        <v>0.9</v>
      </c>
      <c r="J28" s="34">
        <f>H28*I28</f>
        <v>23490.737099999998</v>
      </c>
    </row>
    <row r="29" spans="1:10" x14ac:dyDescent="0.2">
      <c r="A29" s="33"/>
      <c r="B29" s="33"/>
      <c r="C29" s="39"/>
      <c r="D29" s="34"/>
      <c r="E29" s="34">
        <f t="shared" ref="E29:E32" si="3">C29*D29</f>
        <v>0</v>
      </c>
      <c r="F29" s="35"/>
      <c r="G29" s="34">
        <f t="shared" ref="G29:G32" si="4">E29*F29</f>
        <v>0</v>
      </c>
      <c r="H29" s="34">
        <f t="shared" ref="H29:H32" si="5">E29+G29</f>
        <v>0</v>
      </c>
      <c r="I29" s="35"/>
      <c r="J29" s="34">
        <f t="shared" ref="J29:J32" si="6">H29*I29</f>
        <v>0</v>
      </c>
    </row>
    <row r="30" spans="1:10" x14ac:dyDescent="0.2">
      <c r="A30" s="33"/>
      <c r="B30" s="33"/>
      <c r="C30" s="39"/>
      <c r="D30" s="34"/>
      <c r="E30" s="34">
        <f t="shared" si="3"/>
        <v>0</v>
      </c>
      <c r="F30" s="35"/>
      <c r="G30" s="34">
        <f t="shared" si="4"/>
        <v>0</v>
      </c>
      <c r="H30" s="34">
        <f t="shared" si="5"/>
        <v>0</v>
      </c>
      <c r="I30" s="35"/>
      <c r="J30" s="34">
        <f t="shared" si="6"/>
        <v>0</v>
      </c>
    </row>
    <row r="31" spans="1:10" x14ac:dyDescent="0.2">
      <c r="A31" s="33"/>
      <c r="B31" s="33"/>
      <c r="C31" s="39"/>
      <c r="D31" s="34"/>
      <c r="E31" s="34">
        <f t="shared" si="3"/>
        <v>0</v>
      </c>
      <c r="F31" s="35"/>
      <c r="G31" s="34">
        <f t="shared" si="4"/>
        <v>0</v>
      </c>
      <c r="H31" s="34">
        <f t="shared" si="5"/>
        <v>0</v>
      </c>
      <c r="I31" s="35"/>
      <c r="J31" s="34">
        <f t="shared" si="6"/>
        <v>0</v>
      </c>
    </row>
    <row r="32" spans="1:10" x14ac:dyDescent="0.2">
      <c r="A32" s="33"/>
      <c r="B32" s="33"/>
      <c r="C32" s="39"/>
      <c r="D32" s="34"/>
      <c r="E32" s="34">
        <f t="shared" si="3"/>
        <v>0</v>
      </c>
      <c r="F32" s="35"/>
      <c r="G32" s="34">
        <f t="shared" si="4"/>
        <v>0</v>
      </c>
      <c r="H32" s="34">
        <f t="shared" si="5"/>
        <v>0</v>
      </c>
      <c r="I32" s="35"/>
      <c r="J32" s="34">
        <f t="shared" si="6"/>
        <v>0</v>
      </c>
    </row>
    <row r="33" spans="1:10" x14ac:dyDescent="0.2">
      <c r="A33" s="144" t="s">
        <v>62</v>
      </c>
      <c r="B33" s="145"/>
      <c r="C33" s="145"/>
      <c r="D33" s="145"/>
      <c r="E33" s="145"/>
      <c r="F33" s="145"/>
      <c r="G33" s="145"/>
      <c r="H33" s="145"/>
      <c r="I33" s="146"/>
      <c r="J33" s="46">
        <f>SUM(J28:J32)</f>
        <v>23490.737099999998</v>
      </c>
    </row>
    <row r="35" spans="1:10" ht="15.75" x14ac:dyDescent="0.25">
      <c r="A35" s="132" t="s">
        <v>168</v>
      </c>
      <c r="B35" s="133"/>
      <c r="C35" s="133"/>
      <c r="D35" s="133"/>
      <c r="E35" s="133"/>
      <c r="F35" s="133"/>
      <c r="G35" s="133"/>
      <c r="H35" s="133"/>
      <c r="I35" s="134"/>
      <c r="J35" s="41">
        <f>J23+J33</f>
        <v>38719.923519999997</v>
      </c>
    </row>
    <row r="38" spans="1:10" ht="12.75" customHeight="1" x14ac:dyDescent="0.2"/>
    <row r="39" spans="1:10" ht="12.75" customHeight="1" x14ac:dyDescent="0.2"/>
    <row r="41" spans="1:10" ht="15.75" x14ac:dyDescent="0.25">
      <c r="A41" s="135" t="s">
        <v>68</v>
      </c>
      <c r="B41" s="136"/>
      <c r="C41" s="136"/>
      <c r="D41" s="136"/>
      <c r="E41" s="136"/>
      <c r="F41" s="136"/>
      <c r="G41" s="136"/>
      <c r="H41" s="136"/>
      <c r="I41" s="136"/>
      <c r="J41" s="137"/>
    </row>
    <row r="42" spans="1:10" x14ac:dyDescent="0.2">
      <c r="A42" s="12"/>
      <c r="B42" s="12"/>
      <c r="C42" s="12"/>
      <c r="D42" s="12"/>
      <c r="E42" s="12"/>
      <c r="F42" s="12"/>
      <c r="G42" s="12"/>
      <c r="H42" s="12"/>
      <c r="I42" s="12"/>
      <c r="J42" s="12"/>
    </row>
    <row r="43" spans="1:10" x14ac:dyDescent="0.2">
      <c r="A43" s="138" t="s">
        <v>57</v>
      </c>
      <c r="B43" s="139"/>
      <c r="C43" s="139"/>
      <c r="D43" s="139"/>
      <c r="E43" s="139"/>
      <c r="F43" s="139"/>
      <c r="G43" s="139"/>
      <c r="H43" s="139"/>
      <c r="I43" s="139"/>
      <c r="J43" s="140"/>
    </row>
    <row r="44" spans="1:10" x14ac:dyDescent="0.2">
      <c r="A44" s="152" t="s">
        <v>48</v>
      </c>
      <c r="B44" s="153"/>
      <c r="C44" s="152" t="s">
        <v>49</v>
      </c>
      <c r="D44" s="153"/>
      <c r="E44" s="141" t="s">
        <v>50</v>
      </c>
      <c r="F44" s="141" t="s">
        <v>51</v>
      </c>
      <c r="G44" s="31" t="s">
        <v>52</v>
      </c>
      <c r="H44" s="31" t="s">
        <v>53</v>
      </c>
      <c r="I44" s="31" t="s">
        <v>152</v>
      </c>
      <c r="J44" s="31" t="s">
        <v>56</v>
      </c>
    </row>
    <row r="45" spans="1:10" x14ac:dyDescent="0.2">
      <c r="A45" s="154"/>
      <c r="B45" s="155"/>
      <c r="C45" s="154"/>
      <c r="D45" s="155"/>
      <c r="E45" s="141"/>
      <c r="F45" s="141"/>
      <c r="G45" s="32" t="s">
        <v>55</v>
      </c>
      <c r="H45" s="32" t="s">
        <v>54</v>
      </c>
      <c r="I45" s="32" t="s">
        <v>114</v>
      </c>
      <c r="J45" s="32" t="s">
        <v>114</v>
      </c>
    </row>
    <row r="46" spans="1:10" x14ac:dyDescent="0.2">
      <c r="A46" s="147" t="s">
        <v>71</v>
      </c>
      <c r="B46" s="148"/>
      <c r="C46" s="150"/>
      <c r="D46" s="151"/>
      <c r="E46" s="34">
        <v>45000</v>
      </c>
      <c r="F46" s="35">
        <v>0.41880000000000001</v>
      </c>
      <c r="G46" s="34">
        <f>E46*F46</f>
        <v>18846</v>
      </c>
      <c r="H46" s="34">
        <f>E46+G46</f>
        <v>63846</v>
      </c>
      <c r="I46" s="35">
        <v>0.1</v>
      </c>
      <c r="J46" s="34">
        <f>H46*I46</f>
        <v>6384.6</v>
      </c>
    </row>
    <row r="47" spans="1:10" x14ac:dyDescent="0.2">
      <c r="A47" s="147" t="s">
        <v>72</v>
      </c>
      <c r="B47" s="148"/>
      <c r="C47" s="150"/>
      <c r="D47" s="151"/>
      <c r="E47" s="34">
        <v>55000</v>
      </c>
      <c r="F47" s="35">
        <v>0.38550000000000001</v>
      </c>
      <c r="G47" s="34">
        <f t="shared" ref="G47:G50" si="7">E47*F47</f>
        <v>21202.5</v>
      </c>
      <c r="H47" s="34">
        <f t="shared" ref="H47:H50" si="8">E47+G47</f>
        <v>76202.5</v>
      </c>
      <c r="I47" s="35">
        <v>0.05</v>
      </c>
      <c r="J47" s="34">
        <f t="shared" ref="J47:J50" si="9">H47*I47</f>
        <v>3810.125</v>
      </c>
    </row>
    <row r="48" spans="1:10" x14ac:dyDescent="0.2">
      <c r="A48" s="147"/>
      <c r="B48" s="148"/>
      <c r="C48" s="147"/>
      <c r="D48" s="148"/>
      <c r="E48" s="34"/>
      <c r="F48" s="35"/>
      <c r="G48" s="34">
        <f t="shared" si="7"/>
        <v>0</v>
      </c>
      <c r="H48" s="34">
        <f t="shared" si="8"/>
        <v>0</v>
      </c>
      <c r="I48" s="35"/>
      <c r="J48" s="34">
        <f t="shared" si="9"/>
        <v>0</v>
      </c>
    </row>
    <row r="49" spans="1:10" x14ac:dyDescent="0.2">
      <c r="A49" s="147"/>
      <c r="B49" s="148"/>
      <c r="C49" s="147"/>
      <c r="D49" s="148"/>
      <c r="E49" s="34"/>
      <c r="F49" s="35"/>
      <c r="G49" s="34">
        <f t="shared" si="7"/>
        <v>0</v>
      </c>
      <c r="H49" s="34">
        <f t="shared" si="8"/>
        <v>0</v>
      </c>
      <c r="I49" s="35"/>
      <c r="J49" s="34">
        <f t="shared" si="9"/>
        <v>0</v>
      </c>
    </row>
    <row r="50" spans="1:10" x14ac:dyDescent="0.2">
      <c r="A50" s="147"/>
      <c r="B50" s="148"/>
      <c r="C50" s="147"/>
      <c r="D50" s="148"/>
      <c r="E50" s="34"/>
      <c r="F50" s="35"/>
      <c r="G50" s="34">
        <f t="shared" si="7"/>
        <v>0</v>
      </c>
      <c r="H50" s="34">
        <f t="shared" si="8"/>
        <v>0</v>
      </c>
      <c r="I50" s="35"/>
      <c r="J50" s="34">
        <f t="shared" si="9"/>
        <v>0</v>
      </c>
    </row>
    <row r="51" spans="1:10" x14ac:dyDescent="0.2">
      <c r="A51" s="144" t="s">
        <v>69</v>
      </c>
      <c r="B51" s="145"/>
      <c r="C51" s="145"/>
      <c r="D51" s="145"/>
      <c r="E51" s="145"/>
      <c r="F51" s="145"/>
      <c r="G51" s="145"/>
      <c r="H51" s="145"/>
      <c r="I51" s="146"/>
      <c r="J51" s="46">
        <f>SUM(J46:J50)</f>
        <v>10194.725</v>
      </c>
    </row>
    <row r="52" spans="1:10" x14ac:dyDescent="0.2">
      <c r="A52" s="149"/>
      <c r="B52" s="149"/>
      <c r="C52" s="149"/>
      <c r="D52" s="149"/>
      <c r="E52" s="149"/>
      <c r="F52" s="149"/>
      <c r="G52" s="149"/>
      <c r="H52" s="149"/>
      <c r="I52" s="149"/>
      <c r="J52" s="149"/>
    </row>
    <row r="53" spans="1:10" x14ac:dyDescent="0.2">
      <c r="A53" s="138" t="s">
        <v>61</v>
      </c>
      <c r="B53" s="139"/>
      <c r="C53" s="75"/>
      <c r="D53" s="75"/>
      <c r="E53" s="139"/>
      <c r="F53" s="139"/>
      <c r="G53" s="139"/>
      <c r="H53" s="139"/>
      <c r="I53" s="139"/>
      <c r="J53" s="140"/>
    </row>
    <row r="54" spans="1:10" x14ac:dyDescent="0.2">
      <c r="A54" s="141" t="s">
        <v>48</v>
      </c>
      <c r="B54" s="142" t="s">
        <v>49</v>
      </c>
      <c r="C54" s="36" t="s">
        <v>64</v>
      </c>
      <c r="D54" s="36" t="s">
        <v>66</v>
      </c>
      <c r="E54" s="143" t="s">
        <v>50</v>
      </c>
      <c r="F54" s="141" t="s">
        <v>51</v>
      </c>
      <c r="G54" s="31" t="s">
        <v>52</v>
      </c>
      <c r="H54" s="31" t="s">
        <v>53</v>
      </c>
      <c r="I54" s="31" t="s">
        <v>152</v>
      </c>
      <c r="J54" s="31" t="s">
        <v>56</v>
      </c>
    </row>
    <row r="55" spans="1:10" x14ac:dyDescent="0.2">
      <c r="A55" s="141"/>
      <c r="B55" s="142"/>
      <c r="C55" s="37" t="s">
        <v>65</v>
      </c>
      <c r="D55" s="37" t="s">
        <v>67</v>
      </c>
      <c r="E55" s="143"/>
      <c r="F55" s="141"/>
      <c r="G55" s="32" t="s">
        <v>55</v>
      </c>
      <c r="H55" s="32" t="s">
        <v>54</v>
      </c>
      <c r="I55" s="32" t="s">
        <v>114</v>
      </c>
      <c r="J55" s="32" t="s">
        <v>114</v>
      </c>
    </row>
    <row r="56" spans="1:10" x14ac:dyDescent="0.2">
      <c r="A56" s="33" t="s">
        <v>73</v>
      </c>
      <c r="B56" s="48"/>
      <c r="C56" s="38">
        <v>200</v>
      </c>
      <c r="D56" s="40">
        <v>10</v>
      </c>
      <c r="E56" s="34">
        <f>C56*D56</f>
        <v>2000</v>
      </c>
      <c r="F56" s="35">
        <v>7.6499999999999999E-2</v>
      </c>
      <c r="G56" s="34">
        <f>E56*F56</f>
        <v>153</v>
      </c>
      <c r="H56" s="34">
        <f>E56+G56</f>
        <v>2153</v>
      </c>
      <c r="I56" s="35">
        <v>1</v>
      </c>
      <c r="J56" s="34">
        <f>H56*I56</f>
        <v>2153</v>
      </c>
    </row>
    <row r="57" spans="1:10" x14ac:dyDescent="0.2">
      <c r="A57" s="33"/>
      <c r="B57" s="33"/>
      <c r="C57" s="39"/>
      <c r="D57" s="34"/>
      <c r="E57" s="34">
        <f t="shared" ref="E57:E60" si="10">C57*D57</f>
        <v>0</v>
      </c>
      <c r="F57" s="35"/>
      <c r="G57" s="34">
        <f t="shared" ref="G57:G60" si="11">E57*F57</f>
        <v>0</v>
      </c>
      <c r="H57" s="34">
        <f t="shared" ref="H57:H60" si="12">E57+G57</f>
        <v>0</v>
      </c>
      <c r="I57" s="35"/>
      <c r="J57" s="34">
        <f t="shared" ref="J57:J60" si="13">H57*I57</f>
        <v>0</v>
      </c>
    </row>
    <row r="58" spans="1:10" x14ac:dyDescent="0.2">
      <c r="A58" s="33"/>
      <c r="B58" s="33"/>
      <c r="C58" s="39"/>
      <c r="D58" s="34"/>
      <c r="E58" s="34">
        <f t="shared" si="10"/>
        <v>0</v>
      </c>
      <c r="F58" s="35"/>
      <c r="G58" s="34">
        <f t="shared" si="11"/>
        <v>0</v>
      </c>
      <c r="H58" s="34">
        <f t="shared" si="12"/>
        <v>0</v>
      </c>
      <c r="I58" s="35"/>
      <c r="J58" s="34">
        <f t="shared" si="13"/>
        <v>0</v>
      </c>
    </row>
    <row r="59" spans="1:10" x14ac:dyDescent="0.2">
      <c r="A59" s="33"/>
      <c r="B59" s="33"/>
      <c r="C59" s="39"/>
      <c r="D59" s="34"/>
      <c r="E59" s="34">
        <f t="shared" si="10"/>
        <v>0</v>
      </c>
      <c r="F59" s="35"/>
      <c r="G59" s="34">
        <f t="shared" si="11"/>
        <v>0</v>
      </c>
      <c r="H59" s="34">
        <f t="shared" si="12"/>
        <v>0</v>
      </c>
      <c r="I59" s="35"/>
      <c r="J59" s="34">
        <f t="shared" si="13"/>
        <v>0</v>
      </c>
    </row>
    <row r="60" spans="1:10" x14ac:dyDescent="0.2">
      <c r="A60" s="33"/>
      <c r="B60" s="33"/>
      <c r="C60" s="39"/>
      <c r="D60" s="34"/>
      <c r="E60" s="34">
        <f t="shared" si="10"/>
        <v>0</v>
      </c>
      <c r="F60" s="35"/>
      <c r="G60" s="34">
        <f t="shared" si="11"/>
        <v>0</v>
      </c>
      <c r="H60" s="34">
        <f t="shared" si="12"/>
        <v>0</v>
      </c>
      <c r="I60" s="35"/>
      <c r="J60" s="34">
        <f t="shared" si="13"/>
        <v>0</v>
      </c>
    </row>
    <row r="61" spans="1:10" x14ac:dyDescent="0.2">
      <c r="A61" s="144" t="s">
        <v>70</v>
      </c>
      <c r="B61" s="145"/>
      <c r="C61" s="145"/>
      <c r="D61" s="145"/>
      <c r="E61" s="145"/>
      <c r="F61" s="145"/>
      <c r="G61" s="145"/>
      <c r="H61" s="145"/>
      <c r="I61" s="146"/>
      <c r="J61" s="46">
        <f>SUM(J56:J60)</f>
        <v>2153</v>
      </c>
    </row>
    <row r="63" spans="1:10" ht="15.75" x14ac:dyDescent="0.25">
      <c r="A63" s="132" t="s">
        <v>169</v>
      </c>
      <c r="B63" s="133"/>
      <c r="C63" s="133"/>
      <c r="D63" s="133"/>
      <c r="E63" s="133"/>
      <c r="F63" s="133"/>
      <c r="G63" s="133"/>
      <c r="H63" s="133"/>
      <c r="I63" s="134"/>
      <c r="J63" s="41">
        <f>J51+J61</f>
        <v>12347.725</v>
      </c>
    </row>
  </sheetData>
  <mergeCells count="56">
    <mergeCell ref="A44:B45"/>
    <mergeCell ref="C44:D45"/>
    <mergeCell ref="E44:E45"/>
    <mergeCell ref="F44:F45"/>
    <mergeCell ref="A19:B19"/>
    <mergeCell ref="A20:B20"/>
    <mergeCell ref="A21:B21"/>
    <mergeCell ref="A22:B22"/>
    <mergeCell ref="C19:D19"/>
    <mergeCell ref="C20:D20"/>
    <mergeCell ref="C21:D21"/>
    <mergeCell ref="C22:D22"/>
    <mergeCell ref="A25:J25"/>
    <mergeCell ref="A26:A27"/>
    <mergeCell ref="B26:B27"/>
    <mergeCell ref="A43:J43"/>
    <mergeCell ref="A13:J13"/>
    <mergeCell ref="A24:J24"/>
    <mergeCell ref="A41:J41"/>
    <mergeCell ref="A15:J15"/>
    <mergeCell ref="B7:J7"/>
    <mergeCell ref="C18:D18"/>
    <mergeCell ref="F26:F27"/>
    <mergeCell ref="A33:I33"/>
    <mergeCell ref="E16:E17"/>
    <mergeCell ref="F16:F17"/>
    <mergeCell ref="A23:I23"/>
    <mergeCell ref="C16:D17"/>
    <mergeCell ref="A16:B17"/>
    <mergeCell ref="A18:B18"/>
    <mergeCell ref="E26:E27"/>
    <mergeCell ref="A35:I35"/>
    <mergeCell ref="A51:I51"/>
    <mergeCell ref="A52:J52"/>
    <mergeCell ref="A46:B46"/>
    <mergeCell ref="C46:D46"/>
    <mergeCell ref="A47:B47"/>
    <mergeCell ref="C47:D47"/>
    <mergeCell ref="A48:B48"/>
    <mergeCell ref="C48:D48"/>
    <mergeCell ref="B6:J6"/>
    <mergeCell ref="B8:J8"/>
    <mergeCell ref="A63:I63"/>
    <mergeCell ref="A1:J1"/>
    <mergeCell ref="B5:J5"/>
    <mergeCell ref="B9:J9"/>
    <mergeCell ref="A53:J53"/>
    <mergeCell ref="A54:A55"/>
    <mergeCell ref="B54:B55"/>
    <mergeCell ref="E54:E55"/>
    <mergeCell ref="F54:F55"/>
    <mergeCell ref="A61:I61"/>
    <mergeCell ref="A49:B49"/>
    <mergeCell ref="C49:D49"/>
    <mergeCell ref="A50:B50"/>
    <mergeCell ref="C50:D50"/>
  </mergeCells>
  <pageMargins left="0.45" right="0.45" top="0.5" bottom="0.5" header="0.3" footer="0.3"/>
  <pageSetup scale="76" fitToHeight="0" orientation="portrait" r:id="rId1"/>
  <headerFooter>
    <oddFooter>&amp;LTTUHSCEP&amp;CPage 2&amp;RRev.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8" zoomScale="125" zoomScaleNormal="125" workbookViewId="0">
      <selection sqref="A1:C1"/>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35" t="s">
        <v>79</v>
      </c>
      <c r="B1" s="136"/>
      <c r="C1" s="137"/>
    </row>
    <row r="5" spans="1:3" ht="39" customHeight="1" x14ac:dyDescent="0.2">
      <c r="A5" s="47" t="s">
        <v>86</v>
      </c>
      <c r="B5" s="131" t="s">
        <v>90</v>
      </c>
      <c r="C5" s="131"/>
    </row>
    <row r="6" spans="1:3" ht="12.75" customHeight="1" x14ac:dyDescent="0.2">
      <c r="A6" s="47"/>
      <c r="B6" s="131"/>
      <c r="C6" s="131"/>
    </row>
    <row r="7" spans="1:3" ht="77.25" customHeight="1" x14ac:dyDescent="0.2">
      <c r="B7" s="131" t="s">
        <v>172</v>
      </c>
      <c r="C7" s="131"/>
    </row>
    <row r="8" spans="1:3" ht="12.75" customHeight="1" x14ac:dyDescent="0.2">
      <c r="B8" s="131"/>
      <c r="C8" s="131"/>
    </row>
    <row r="9" spans="1:3" x14ac:dyDescent="0.2">
      <c r="B9" s="131" t="s">
        <v>118</v>
      </c>
      <c r="C9" s="131"/>
    </row>
    <row r="12" spans="1:3" ht="15.75" x14ac:dyDescent="0.25">
      <c r="A12" s="135" t="s">
        <v>77</v>
      </c>
      <c r="B12" s="136"/>
      <c r="C12" s="137"/>
    </row>
    <row r="13" spans="1:3" x14ac:dyDescent="0.2">
      <c r="A13" s="45"/>
      <c r="B13" s="45"/>
      <c r="C13" s="45"/>
    </row>
    <row r="14" spans="1:3" x14ac:dyDescent="0.2">
      <c r="A14" s="158" t="s">
        <v>78</v>
      </c>
      <c r="B14" s="159"/>
      <c r="C14" s="65" t="s">
        <v>56</v>
      </c>
    </row>
    <row r="15" spans="1:3" x14ac:dyDescent="0.2">
      <c r="A15" s="160"/>
      <c r="B15" s="161"/>
      <c r="C15" s="66" t="s">
        <v>114</v>
      </c>
    </row>
    <row r="16" spans="1:3" x14ac:dyDescent="0.2">
      <c r="A16" s="156" t="s">
        <v>81</v>
      </c>
      <c r="B16" s="157"/>
      <c r="C16" s="34">
        <v>10000</v>
      </c>
    </row>
    <row r="17" spans="1:3" x14ac:dyDescent="0.2">
      <c r="A17" s="156" t="s">
        <v>82</v>
      </c>
      <c r="B17" s="157"/>
      <c r="C17" s="34">
        <v>4000</v>
      </c>
    </row>
    <row r="18" spans="1:3" x14ac:dyDescent="0.2">
      <c r="A18" s="156" t="s">
        <v>83</v>
      </c>
      <c r="B18" s="157"/>
      <c r="C18" s="34">
        <v>500</v>
      </c>
    </row>
    <row r="19" spans="1:3" x14ac:dyDescent="0.2">
      <c r="A19" s="156"/>
      <c r="B19" s="157"/>
      <c r="C19" s="34"/>
    </row>
    <row r="20" spans="1:3" x14ac:dyDescent="0.2">
      <c r="A20" s="156"/>
      <c r="B20" s="157"/>
      <c r="C20" s="34"/>
    </row>
    <row r="21" spans="1:3" x14ac:dyDescent="0.2">
      <c r="A21" s="156"/>
      <c r="B21" s="157"/>
      <c r="C21" s="34"/>
    </row>
    <row r="22" spans="1:3" x14ac:dyDescent="0.2">
      <c r="A22" s="156"/>
      <c r="B22" s="157"/>
      <c r="C22" s="34"/>
    </row>
    <row r="23" spans="1:3" x14ac:dyDescent="0.2">
      <c r="A23" s="156"/>
      <c r="B23" s="157"/>
      <c r="C23" s="34"/>
    </row>
    <row r="24" spans="1:3" x14ac:dyDescent="0.2">
      <c r="A24" s="156"/>
      <c r="B24" s="157"/>
      <c r="C24" s="34"/>
    </row>
    <row r="25" spans="1:3" x14ac:dyDescent="0.2">
      <c r="A25" s="156"/>
      <c r="B25" s="157"/>
      <c r="C25" s="34"/>
    </row>
    <row r="26" spans="1:3" x14ac:dyDescent="0.2">
      <c r="A26" s="162" t="s">
        <v>170</v>
      </c>
      <c r="B26" s="163"/>
      <c r="C26" s="46">
        <f>SUM(C16:C25)</f>
        <v>14500</v>
      </c>
    </row>
    <row r="30" spans="1:3" ht="15.75" x14ac:dyDescent="0.25">
      <c r="A30" s="135" t="s">
        <v>80</v>
      </c>
      <c r="B30" s="136"/>
      <c r="C30" s="137"/>
    </row>
    <row r="31" spans="1:3" x14ac:dyDescent="0.2">
      <c r="A31" s="45"/>
      <c r="B31" s="45"/>
      <c r="C31" s="45"/>
    </row>
    <row r="32" spans="1:3" x14ac:dyDescent="0.2">
      <c r="A32" s="158" t="s">
        <v>78</v>
      </c>
      <c r="B32" s="159"/>
      <c r="C32" s="65" t="s">
        <v>56</v>
      </c>
    </row>
    <row r="33" spans="1:3" x14ac:dyDescent="0.2">
      <c r="A33" s="160"/>
      <c r="B33" s="161"/>
      <c r="C33" s="66" t="s">
        <v>114</v>
      </c>
    </row>
    <row r="34" spans="1:3" x14ac:dyDescent="0.2">
      <c r="A34" s="156" t="s">
        <v>84</v>
      </c>
      <c r="B34" s="157"/>
      <c r="C34" s="34">
        <v>2500</v>
      </c>
    </row>
    <row r="35" spans="1:3" x14ac:dyDescent="0.2">
      <c r="A35" s="156" t="s">
        <v>88</v>
      </c>
      <c r="B35" s="157"/>
      <c r="C35" s="34">
        <v>1200</v>
      </c>
    </row>
    <row r="36" spans="1:3" x14ac:dyDescent="0.2">
      <c r="A36" s="156" t="s">
        <v>87</v>
      </c>
      <c r="B36" s="157"/>
      <c r="C36" s="34">
        <v>1200</v>
      </c>
    </row>
    <row r="37" spans="1:3" x14ac:dyDescent="0.2">
      <c r="A37" s="156" t="s">
        <v>85</v>
      </c>
      <c r="B37" s="157"/>
      <c r="C37" s="34">
        <v>1500</v>
      </c>
    </row>
    <row r="38" spans="1:3" x14ac:dyDescent="0.2">
      <c r="A38" s="156" t="s">
        <v>89</v>
      </c>
      <c r="B38" s="157"/>
      <c r="C38" s="34">
        <v>2500</v>
      </c>
    </row>
    <row r="39" spans="1:3" x14ac:dyDescent="0.2">
      <c r="A39" s="156"/>
      <c r="B39" s="157"/>
      <c r="C39" s="34"/>
    </row>
    <row r="40" spans="1:3" x14ac:dyDescent="0.2">
      <c r="A40" s="156"/>
      <c r="B40" s="157"/>
      <c r="C40" s="34"/>
    </row>
    <row r="41" spans="1:3" x14ac:dyDescent="0.2">
      <c r="A41" s="156"/>
      <c r="B41" s="157"/>
      <c r="C41" s="34"/>
    </row>
    <row r="42" spans="1:3" x14ac:dyDescent="0.2">
      <c r="A42" s="156"/>
      <c r="B42" s="157"/>
      <c r="C42" s="34"/>
    </row>
    <row r="43" spans="1:3" x14ac:dyDescent="0.2">
      <c r="A43" s="156"/>
      <c r="B43" s="157"/>
      <c r="C43" s="34"/>
    </row>
    <row r="44" spans="1:3" x14ac:dyDescent="0.2">
      <c r="A44" s="162" t="s">
        <v>171</v>
      </c>
      <c r="B44" s="163"/>
      <c r="C44" s="46">
        <f>SUM(C34:C43)</f>
        <v>8900</v>
      </c>
    </row>
  </sheetData>
  <mergeCells count="32">
    <mergeCell ref="A44:B44"/>
    <mergeCell ref="A35:B35"/>
    <mergeCell ref="A36:B36"/>
    <mergeCell ref="A37:B37"/>
    <mergeCell ref="A38:B38"/>
    <mergeCell ref="A39:B39"/>
    <mergeCell ref="A40:B40"/>
    <mergeCell ref="A41:B41"/>
    <mergeCell ref="A42:B42"/>
    <mergeCell ref="A43:B43"/>
    <mergeCell ref="A1:C1"/>
    <mergeCell ref="A30:C30"/>
    <mergeCell ref="A16:B16"/>
    <mergeCell ref="A17:B17"/>
    <mergeCell ref="A14:B15"/>
    <mergeCell ref="A18:B18"/>
    <mergeCell ref="A19:B19"/>
    <mergeCell ref="B5:C5"/>
    <mergeCell ref="B7:C7"/>
    <mergeCell ref="B9:C9"/>
    <mergeCell ref="A12:C12"/>
    <mergeCell ref="B6:C6"/>
    <mergeCell ref="A20:B20"/>
    <mergeCell ref="A21:B21"/>
    <mergeCell ref="A22:B22"/>
    <mergeCell ref="A23:B23"/>
    <mergeCell ref="B8:C8"/>
    <mergeCell ref="A25:B25"/>
    <mergeCell ref="A32:B33"/>
    <mergeCell ref="A34:B34"/>
    <mergeCell ref="A26:B26"/>
    <mergeCell ref="A24:B24"/>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3"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35" t="s">
        <v>102</v>
      </c>
      <c r="B1" s="136"/>
      <c r="C1" s="136"/>
      <c r="D1" s="136"/>
      <c r="E1" s="136"/>
      <c r="F1" s="136"/>
      <c r="G1" s="137"/>
    </row>
    <row r="4" spans="1:7" ht="24.75" customHeight="1" x14ac:dyDescent="0.2">
      <c r="A4" s="54" t="s">
        <v>86</v>
      </c>
      <c r="B4" s="172" t="s">
        <v>160</v>
      </c>
      <c r="C4" s="172"/>
      <c r="D4" s="172"/>
      <c r="E4" s="172"/>
      <c r="F4" s="172"/>
      <c r="G4" s="172"/>
    </row>
    <row r="5" spans="1:7" ht="12.75" customHeight="1" x14ac:dyDescent="0.2">
      <c r="A5" s="54"/>
      <c r="B5" s="172"/>
      <c r="C5" s="172"/>
      <c r="D5" s="172"/>
      <c r="E5" s="172"/>
      <c r="F5" s="172"/>
      <c r="G5" s="172"/>
    </row>
    <row r="6" spans="1:7" ht="28.5" customHeight="1" x14ac:dyDescent="0.2">
      <c r="A6" s="54"/>
      <c r="B6" s="172" t="s">
        <v>177</v>
      </c>
      <c r="C6" s="172"/>
      <c r="D6" s="172"/>
      <c r="E6" s="172"/>
      <c r="F6" s="172"/>
      <c r="G6" s="172"/>
    </row>
    <row r="7" spans="1:7" ht="12.75" customHeight="1" x14ac:dyDescent="0.2">
      <c r="A7" s="54"/>
      <c r="B7" s="172"/>
      <c r="C7" s="172"/>
      <c r="D7" s="172"/>
      <c r="E7" s="172"/>
      <c r="F7" s="172"/>
      <c r="G7" s="172"/>
    </row>
    <row r="8" spans="1:7" ht="79.5" customHeight="1" x14ac:dyDescent="0.2">
      <c r="A8" s="53"/>
      <c r="B8" s="173" t="s">
        <v>154</v>
      </c>
      <c r="C8" s="173"/>
      <c r="D8" s="173"/>
      <c r="E8" s="173"/>
      <c r="F8" s="173"/>
      <c r="G8" s="173"/>
    </row>
    <row r="10" spans="1:7" ht="15.75" x14ac:dyDescent="0.25">
      <c r="A10" s="135" t="s">
        <v>124</v>
      </c>
      <c r="B10" s="136"/>
      <c r="C10" s="136"/>
      <c r="D10" s="136"/>
      <c r="E10" s="136"/>
      <c r="F10" s="136"/>
      <c r="G10" s="137"/>
    </row>
    <row r="11" spans="1:7" x14ac:dyDescent="0.2">
      <c r="A11" s="45"/>
      <c r="B11" s="45"/>
      <c r="C11" s="45"/>
      <c r="D11" s="45"/>
      <c r="E11" s="45"/>
      <c r="F11" s="45"/>
      <c r="G11" s="45"/>
    </row>
    <row r="12" spans="1:7" x14ac:dyDescent="0.2">
      <c r="A12" s="158" t="s">
        <v>78</v>
      </c>
      <c r="B12" s="159"/>
      <c r="C12" s="67" t="s">
        <v>103</v>
      </c>
      <c r="D12" s="67" t="s">
        <v>105</v>
      </c>
      <c r="E12" s="65" t="s">
        <v>92</v>
      </c>
      <c r="F12" s="65" t="s">
        <v>93</v>
      </c>
      <c r="G12" s="65" t="s">
        <v>56</v>
      </c>
    </row>
    <row r="13" spans="1:7" x14ac:dyDescent="0.2">
      <c r="A13" s="160"/>
      <c r="B13" s="161"/>
      <c r="C13" s="68" t="s">
        <v>104</v>
      </c>
      <c r="D13" s="68" t="s">
        <v>106</v>
      </c>
      <c r="E13" s="66" t="s">
        <v>55</v>
      </c>
      <c r="F13" s="66" t="s">
        <v>114</v>
      </c>
      <c r="G13" s="66" t="s">
        <v>114</v>
      </c>
    </row>
    <row r="14" spans="1:7" x14ac:dyDescent="0.2">
      <c r="A14" s="170" t="s">
        <v>107</v>
      </c>
      <c r="B14" s="171"/>
      <c r="C14" s="49">
        <v>15000</v>
      </c>
      <c r="D14" s="50" t="s">
        <v>113</v>
      </c>
      <c r="E14" s="51">
        <f>C14/D14</f>
        <v>2142.8571428571427</v>
      </c>
      <c r="F14" s="52">
        <v>1</v>
      </c>
      <c r="G14" s="51">
        <f>E14*F14</f>
        <v>2142.8571428571427</v>
      </c>
    </row>
    <row r="15" spans="1:7" x14ac:dyDescent="0.2">
      <c r="A15" s="170" t="s">
        <v>108</v>
      </c>
      <c r="B15" s="171"/>
      <c r="C15" s="49">
        <v>10000</v>
      </c>
      <c r="D15" s="50" t="s">
        <v>113</v>
      </c>
      <c r="E15" s="51">
        <f t="shared" ref="E15:E18" si="0">C15/D15</f>
        <v>1428.5714285714287</v>
      </c>
      <c r="F15" s="52">
        <v>0.05</v>
      </c>
      <c r="G15" s="51">
        <f t="shared" ref="G15:G23" si="1">E15*F15</f>
        <v>71.428571428571431</v>
      </c>
    </row>
    <row r="16" spans="1:7" x14ac:dyDescent="0.2">
      <c r="A16" s="170" t="s">
        <v>109</v>
      </c>
      <c r="B16" s="171"/>
      <c r="C16" s="49">
        <v>25000</v>
      </c>
      <c r="D16" s="50" t="s">
        <v>113</v>
      </c>
      <c r="E16" s="51">
        <f t="shared" si="0"/>
        <v>3571.4285714285716</v>
      </c>
      <c r="F16" s="52">
        <v>0.5</v>
      </c>
      <c r="G16" s="51">
        <f t="shared" si="1"/>
        <v>1785.7142857142858</v>
      </c>
    </row>
    <row r="17" spans="1:9" x14ac:dyDescent="0.2">
      <c r="A17" s="170" t="s">
        <v>110</v>
      </c>
      <c r="B17" s="171"/>
      <c r="C17" s="49">
        <v>5000</v>
      </c>
      <c r="D17" s="50" t="s">
        <v>113</v>
      </c>
      <c r="E17" s="51">
        <f t="shared" si="0"/>
        <v>714.28571428571433</v>
      </c>
      <c r="F17" s="52">
        <v>1</v>
      </c>
      <c r="G17" s="51">
        <f t="shared" si="1"/>
        <v>714.28571428571433</v>
      </c>
    </row>
    <row r="18" spans="1:9" x14ac:dyDescent="0.2">
      <c r="A18" s="170" t="s">
        <v>111</v>
      </c>
      <c r="B18" s="171"/>
      <c r="C18" s="49">
        <v>5250</v>
      </c>
      <c r="D18" s="50" t="s">
        <v>112</v>
      </c>
      <c r="E18" s="51">
        <f t="shared" si="0"/>
        <v>1050</v>
      </c>
      <c r="F18" s="52">
        <v>0.8</v>
      </c>
      <c r="G18" s="51">
        <f t="shared" si="1"/>
        <v>840</v>
      </c>
    </row>
    <row r="19" spans="1:9" x14ac:dyDescent="0.2">
      <c r="A19" s="170"/>
      <c r="B19" s="171"/>
      <c r="C19" s="49"/>
      <c r="D19" s="50"/>
      <c r="E19" s="51"/>
      <c r="F19" s="52"/>
      <c r="G19" s="51">
        <f t="shared" si="1"/>
        <v>0</v>
      </c>
    </row>
    <row r="20" spans="1:9" x14ac:dyDescent="0.2">
      <c r="A20" s="170"/>
      <c r="B20" s="171"/>
      <c r="C20" s="49"/>
      <c r="D20" s="50"/>
      <c r="E20" s="51"/>
      <c r="F20" s="52"/>
      <c r="G20" s="51">
        <f t="shared" si="1"/>
        <v>0</v>
      </c>
    </row>
    <row r="21" spans="1:9" x14ac:dyDescent="0.2">
      <c r="A21" s="170"/>
      <c r="B21" s="171"/>
      <c r="C21" s="49"/>
      <c r="D21" s="50"/>
      <c r="E21" s="51"/>
      <c r="F21" s="52"/>
      <c r="G21" s="51">
        <f t="shared" si="1"/>
        <v>0</v>
      </c>
    </row>
    <row r="22" spans="1:9" x14ac:dyDescent="0.2">
      <c r="A22" s="170"/>
      <c r="B22" s="171"/>
      <c r="C22" s="49"/>
      <c r="D22" s="50"/>
      <c r="E22" s="51"/>
      <c r="F22" s="52"/>
      <c r="G22" s="51">
        <f t="shared" si="1"/>
        <v>0</v>
      </c>
    </row>
    <row r="23" spans="1:9" x14ac:dyDescent="0.2">
      <c r="A23" s="170"/>
      <c r="B23" s="171"/>
      <c r="C23" s="49"/>
      <c r="D23" s="50"/>
      <c r="E23" s="51"/>
      <c r="F23" s="52"/>
      <c r="G23" s="51">
        <f t="shared" si="1"/>
        <v>0</v>
      </c>
    </row>
    <row r="24" spans="1:9" x14ac:dyDescent="0.2">
      <c r="A24" s="162" t="s">
        <v>123</v>
      </c>
      <c r="B24" s="167"/>
      <c r="C24" s="167"/>
      <c r="D24" s="167"/>
      <c r="E24" s="167"/>
      <c r="F24" s="163"/>
      <c r="G24" s="46">
        <f t="shared" ref="G24" si="2">SUM(G14:G23)</f>
        <v>5554.2857142857147</v>
      </c>
    </row>
    <row r="26" spans="1:9" x14ac:dyDescent="0.2">
      <c r="I26" s="53"/>
    </row>
    <row r="27" spans="1:9" ht="15.75" x14ac:dyDescent="0.25">
      <c r="A27" s="135" t="s">
        <v>122</v>
      </c>
      <c r="B27" s="136"/>
      <c r="C27" s="136"/>
      <c r="D27" s="136"/>
      <c r="E27" s="136"/>
      <c r="F27" s="136"/>
      <c r="G27" s="137"/>
      <c r="I27" s="53"/>
    </row>
    <row r="28" spans="1:9" x14ac:dyDescent="0.2">
      <c r="A28" s="45"/>
      <c r="B28" s="45"/>
      <c r="C28" s="45"/>
      <c r="D28" s="45"/>
      <c r="E28" s="45"/>
      <c r="F28" s="45"/>
      <c r="G28" s="45"/>
      <c r="I28" s="53"/>
    </row>
    <row r="29" spans="1:9" x14ac:dyDescent="0.2">
      <c r="A29" s="158" t="s">
        <v>78</v>
      </c>
      <c r="B29" s="168"/>
      <c r="C29" s="168"/>
      <c r="D29" s="159"/>
      <c r="E29" s="65" t="s">
        <v>92</v>
      </c>
      <c r="F29" s="65" t="s">
        <v>93</v>
      </c>
      <c r="G29" s="65" t="s">
        <v>56</v>
      </c>
      <c r="I29" s="53"/>
    </row>
    <row r="30" spans="1:9" x14ac:dyDescent="0.2">
      <c r="A30" s="160"/>
      <c r="B30" s="169"/>
      <c r="C30" s="169"/>
      <c r="D30" s="161"/>
      <c r="E30" s="66" t="s">
        <v>55</v>
      </c>
      <c r="F30" s="66" t="s">
        <v>114</v>
      </c>
      <c r="G30" s="66" t="s">
        <v>114</v>
      </c>
      <c r="I30" s="53"/>
    </row>
    <row r="31" spans="1:9" x14ac:dyDescent="0.2">
      <c r="A31" s="156" t="s">
        <v>119</v>
      </c>
      <c r="B31" s="93"/>
      <c r="C31" s="93"/>
      <c r="D31" s="157"/>
      <c r="E31" s="34">
        <v>2000</v>
      </c>
      <c r="F31" s="35">
        <v>0.8</v>
      </c>
      <c r="G31" s="34">
        <f>E31*F31</f>
        <v>1600</v>
      </c>
      <c r="I31" s="53"/>
    </row>
    <row r="32" spans="1:9" x14ac:dyDescent="0.2">
      <c r="A32" s="156" t="s">
        <v>120</v>
      </c>
      <c r="B32" s="93"/>
      <c r="C32" s="93"/>
      <c r="D32" s="157"/>
      <c r="E32" s="34">
        <v>1000</v>
      </c>
      <c r="F32" s="35">
        <v>1</v>
      </c>
      <c r="G32" s="34">
        <f t="shared" ref="G32:G40" si="3">E32*F32</f>
        <v>1000</v>
      </c>
      <c r="I32" s="53"/>
    </row>
    <row r="33" spans="1:9" x14ac:dyDescent="0.2">
      <c r="A33" s="156" t="s">
        <v>121</v>
      </c>
      <c r="B33" s="93"/>
      <c r="C33" s="93"/>
      <c r="D33" s="157"/>
      <c r="E33" s="34">
        <v>3000</v>
      </c>
      <c r="F33" s="35">
        <v>0.05</v>
      </c>
      <c r="G33" s="34">
        <f t="shared" si="3"/>
        <v>150</v>
      </c>
      <c r="I33" s="53"/>
    </row>
    <row r="34" spans="1:9" x14ac:dyDescent="0.2">
      <c r="A34" s="156"/>
      <c r="B34" s="93"/>
      <c r="C34" s="93"/>
      <c r="D34" s="157"/>
      <c r="E34" s="34"/>
      <c r="F34" s="35"/>
      <c r="G34" s="34">
        <f t="shared" si="3"/>
        <v>0</v>
      </c>
      <c r="I34" s="53"/>
    </row>
    <row r="35" spans="1:9" x14ac:dyDescent="0.2">
      <c r="A35" s="156"/>
      <c r="B35" s="93"/>
      <c r="C35" s="93"/>
      <c r="D35" s="157"/>
      <c r="E35" s="34"/>
      <c r="F35" s="35"/>
      <c r="G35" s="34">
        <f t="shared" si="3"/>
        <v>0</v>
      </c>
      <c r="I35" s="53"/>
    </row>
    <row r="36" spans="1:9" x14ac:dyDescent="0.2">
      <c r="A36" s="156"/>
      <c r="B36" s="93"/>
      <c r="C36" s="93"/>
      <c r="D36" s="157"/>
      <c r="E36" s="34"/>
      <c r="F36" s="35"/>
      <c r="G36" s="34">
        <f t="shared" si="3"/>
        <v>0</v>
      </c>
      <c r="I36" s="53"/>
    </row>
    <row r="37" spans="1:9" x14ac:dyDescent="0.2">
      <c r="A37" s="156"/>
      <c r="B37" s="93"/>
      <c r="C37" s="93"/>
      <c r="D37" s="157"/>
      <c r="E37" s="34"/>
      <c r="F37" s="35"/>
      <c r="G37" s="34">
        <f t="shared" si="3"/>
        <v>0</v>
      </c>
      <c r="I37" s="53"/>
    </row>
    <row r="38" spans="1:9" x14ac:dyDescent="0.2">
      <c r="A38" s="156"/>
      <c r="B38" s="93"/>
      <c r="C38" s="93"/>
      <c r="D38" s="157"/>
      <c r="E38" s="34"/>
      <c r="F38" s="35"/>
      <c r="G38" s="34">
        <f t="shared" si="3"/>
        <v>0</v>
      </c>
      <c r="I38" s="53"/>
    </row>
    <row r="39" spans="1:9" x14ac:dyDescent="0.2">
      <c r="A39" s="156"/>
      <c r="B39" s="93"/>
      <c r="C39" s="93"/>
      <c r="D39" s="157"/>
      <c r="E39" s="34"/>
      <c r="F39" s="35"/>
      <c r="G39" s="34">
        <f t="shared" si="3"/>
        <v>0</v>
      </c>
      <c r="I39" s="53"/>
    </row>
    <row r="40" spans="1:9" x14ac:dyDescent="0.2">
      <c r="A40" s="156"/>
      <c r="B40" s="93"/>
      <c r="C40" s="93"/>
      <c r="D40" s="157"/>
      <c r="E40" s="34"/>
      <c r="F40" s="35"/>
      <c r="G40" s="34">
        <f t="shared" si="3"/>
        <v>0</v>
      </c>
      <c r="I40" s="53"/>
    </row>
    <row r="41" spans="1:9" x14ac:dyDescent="0.2">
      <c r="A41" s="162" t="s">
        <v>151</v>
      </c>
      <c r="B41" s="167"/>
      <c r="C41" s="167"/>
      <c r="D41" s="167"/>
      <c r="E41" s="167"/>
      <c r="F41" s="163"/>
      <c r="G41" s="46">
        <f t="shared" ref="G41" si="4">SUM(G31:G40)</f>
        <v>2750</v>
      </c>
      <c r="I41" s="53"/>
    </row>
    <row r="42" spans="1:9" x14ac:dyDescent="0.2">
      <c r="I42" s="53"/>
    </row>
    <row r="43" spans="1:9" x14ac:dyDescent="0.2">
      <c r="A43" s="166" t="s">
        <v>115</v>
      </c>
      <c r="B43" s="166"/>
      <c r="C43" s="166"/>
      <c r="D43" s="166"/>
      <c r="E43" s="166"/>
      <c r="F43" s="166"/>
      <c r="G43" s="166"/>
      <c r="I43" s="53"/>
    </row>
    <row r="44" spans="1:9" ht="90" customHeight="1" x14ac:dyDescent="0.2">
      <c r="A44" s="165" t="s">
        <v>126</v>
      </c>
      <c r="B44" s="165"/>
      <c r="C44" s="165"/>
      <c r="D44" s="165"/>
      <c r="E44" s="165"/>
      <c r="F44" s="165"/>
      <c r="G44" s="165"/>
      <c r="I44" s="53"/>
    </row>
    <row r="46" spans="1:9" x14ac:dyDescent="0.2">
      <c r="A46" s="164" t="s">
        <v>173</v>
      </c>
      <c r="B46" s="164"/>
      <c r="C46" s="164"/>
      <c r="D46" s="164"/>
      <c r="E46" s="164"/>
      <c r="F46" s="164"/>
      <c r="G46" s="46">
        <f>G24+G41</f>
        <v>8304.2857142857138</v>
      </c>
    </row>
  </sheetData>
  <mergeCells count="35">
    <mergeCell ref="A37:D37"/>
    <mergeCell ref="A38:D38"/>
    <mergeCell ref="A1:G1"/>
    <mergeCell ref="B4:G4"/>
    <mergeCell ref="A27:G27"/>
    <mergeCell ref="A21:B21"/>
    <mergeCell ref="A22:B22"/>
    <mergeCell ref="A23:B23"/>
    <mergeCell ref="A24:F24"/>
    <mergeCell ref="B6:G6"/>
    <mergeCell ref="B8:G8"/>
    <mergeCell ref="B5:G5"/>
    <mergeCell ref="B7:G7"/>
    <mergeCell ref="A17:B17"/>
    <mergeCell ref="A18:B18"/>
    <mergeCell ref="A19:B19"/>
    <mergeCell ref="A32:D32"/>
    <mergeCell ref="A33:D33"/>
    <mergeCell ref="A34:D34"/>
    <mergeCell ref="A35:D35"/>
    <mergeCell ref="A36:D36"/>
    <mergeCell ref="A29:D30"/>
    <mergeCell ref="A31:D31"/>
    <mergeCell ref="A10:G10"/>
    <mergeCell ref="A12:B13"/>
    <mergeCell ref="A14:B14"/>
    <mergeCell ref="A15:B15"/>
    <mergeCell ref="A16:B16"/>
    <mergeCell ref="A20:B20"/>
    <mergeCell ref="A39:D39"/>
    <mergeCell ref="A40:D40"/>
    <mergeCell ref="A46:F46"/>
    <mergeCell ref="A44:G44"/>
    <mergeCell ref="A43:G43"/>
    <mergeCell ref="A41:F41"/>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4"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35" t="s">
        <v>150</v>
      </c>
      <c r="B1" s="136"/>
      <c r="C1" s="136"/>
      <c r="D1" s="136"/>
      <c r="E1" s="137"/>
    </row>
    <row r="5" spans="1:5" ht="66.75" customHeight="1" x14ac:dyDescent="0.2">
      <c r="A5" s="47" t="s">
        <v>86</v>
      </c>
      <c r="B5" s="172" t="s">
        <v>159</v>
      </c>
      <c r="C5" s="172"/>
      <c r="D5" s="172"/>
      <c r="E5" s="172"/>
    </row>
    <row r="6" spans="1:5" ht="12.75" customHeight="1" x14ac:dyDescent="0.2">
      <c r="B6" s="172"/>
      <c r="C6" s="172"/>
      <c r="D6" s="172"/>
      <c r="E6" s="172"/>
    </row>
    <row r="7" spans="1:5" ht="25.5" customHeight="1" x14ac:dyDescent="0.2">
      <c r="B7" s="172" t="s">
        <v>149</v>
      </c>
      <c r="C7" s="172"/>
      <c r="D7" s="172"/>
      <c r="E7" s="172"/>
    </row>
    <row r="11" spans="1:5" ht="15.75" x14ac:dyDescent="0.25">
      <c r="A11" s="135" t="s">
        <v>91</v>
      </c>
      <c r="B11" s="136"/>
      <c r="C11" s="136"/>
      <c r="D11" s="136"/>
      <c r="E11" s="137"/>
    </row>
    <row r="12" spans="1:5" x14ac:dyDescent="0.2">
      <c r="A12" s="45"/>
      <c r="B12" s="45"/>
      <c r="C12" s="45"/>
      <c r="D12" s="45"/>
      <c r="E12" s="45"/>
    </row>
    <row r="13" spans="1:5" x14ac:dyDescent="0.2">
      <c r="A13" s="158" t="s">
        <v>78</v>
      </c>
      <c r="B13" s="159"/>
      <c r="C13" s="65" t="s">
        <v>92</v>
      </c>
      <c r="D13" s="65" t="s">
        <v>93</v>
      </c>
      <c r="E13" s="65" t="s">
        <v>56</v>
      </c>
    </row>
    <row r="14" spans="1:5" x14ac:dyDescent="0.2">
      <c r="A14" s="160"/>
      <c r="B14" s="161"/>
      <c r="C14" s="66" t="s">
        <v>55</v>
      </c>
      <c r="D14" s="66" t="s">
        <v>114</v>
      </c>
      <c r="E14" s="66" t="s">
        <v>114</v>
      </c>
    </row>
    <row r="15" spans="1:5" x14ac:dyDescent="0.2">
      <c r="A15" s="156" t="s">
        <v>94</v>
      </c>
      <c r="B15" s="157"/>
      <c r="C15" s="34">
        <v>1200</v>
      </c>
      <c r="D15" s="35">
        <v>0.25</v>
      </c>
      <c r="E15" s="34">
        <f>C15*D15</f>
        <v>300</v>
      </c>
    </row>
    <row r="16" spans="1:5" x14ac:dyDescent="0.2">
      <c r="A16" s="156" t="s">
        <v>95</v>
      </c>
      <c r="B16" s="157"/>
      <c r="C16" s="34">
        <v>300</v>
      </c>
      <c r="D16" s="35">
        <v>0.25</v>
      </c>
      <c r="E16" s="34">
        <f t="shared" ref="E16:E24" si="0">C16*D16</f>
        <v>75</v>
      </c>
    </row>
    <row r="17" spans="1:5" x14ac:dyDescent="0.2">
      <c r="A17" s="156" t="s">
        <v>96</v>
      </c>
      <c r="B17" s="157"/>
      <c r="C17" s="34">
        <v>7000</v>
      </c>
      <c r="D17" s="35">
        <v>0.25</v>
      </c>
      <c r="E17" s="34">
        <f t="shared" si="0"/>
        <v>1750</v>
      </c>
    </row>
    <row r="18" spans="1:5" x14ac:dyDescent="0.2">
      <c r="A18" s="156" t="s">
        <v>97</v>
      </c>
      <c r="B18" s="157"/>
      <c r="C18" s="34">
        <v>2000</v>
      </c>
      <c r="D18" s="35">
        <v>0.25</v>
      </c>
      <c r="E18" s="34">
        <f t="shared" si="0"/>
        <v>500</v>
      </c>
    </row>
    <row r="19" spans="1:5" x14ac:dyDescent="0.2">
      <c r="A19" s="156" t="s">
        <v>98</v>
      </c>
      <c r="B19" s="157"/>
      <c r="C19" s="34">
        <v>400</v>
      </c>
      <c r="D19" s="35">
        <v>0.25</v>
      </c>
      <c r="E19" s="34">
        <f t="shared" si="0"/>
        <v>100</v>
      </c>
    </row>
    <row r="20" spans="1:5" x14ac:dyDescent="0.2">
      <c r="A20" s="156" t="s">
        <v>99</v>
      </c>
      <c r="B20" s="157"/>
      <c r="C20" s="34">
        <v>7500</v>
      </c>
      <c r="D20" s="35">
        <v>0.25</v>
      </c>
      <c r="E20" s="34">
        <f t="shared" si="0"/>
        <v>1875</v>
      </c>
    </row>
    <row r="21" spans="1:5" x14ac:dyDescent="0.2">
      <c r="A21" s="156"/>
      <c r="B21" s="157"/>
      <c r="C21" s="34"/>
      <c r="D21" s="35"/>
      <c r="E21" s="34">
        <f t="shared" si="0"/>
        <v>0</v>
      </c>
    </row>
    <row r="22" spans="1:5" x14ac:dyDescent="0.2">
      <c r="A22" s="156"/>
      <c r="B22" s="157"/>
      <c r="C22" s="34"/>
      <c r="D22" s="35"/>
      <c r="E22" s="34">
        <f t="shared" si="0"/>
        <v>0</v>
      </c>
    </row>
    <row r="23" spans="1:5" x14ac:dyDescent="0.2">
      <c r="A23" s="156"/>
      <c r="B23" s="157"/>
      <c r="C23" s="34"/>
      <c r="D23" s="35"/>
      <c r="E23" s="34">
        <f t="shared" si="0"/>
        <v>0</v>
      </c>
    </row>
    <row r="24" spans="1:5" x14ac:dyDescent="0.2">
      <c r="A24" s="156"/>
      <c r="B24" s="157"/>
      <c r="C24" s="34"/>
      <c r="D24" s="35"/>
      <c r="E24" s="34">
        <f t="shared" si="0"/>
        <v>0</v>
      </c>
    </row>
    <row r="25" spans="1:5" x14ac:dyDescent="0.2">
      <c r="A25" s="162" t="s">
        <v>174</v>
      </c>
      <c r="B25" s="167"/>
      <c r="C25" s="167"/>
      <c r="D25" s="163"/>
      <c r="E25" s="46">
        <f t="shared" ref="E25" si="1">SUM(E15:E24)</f>
        <v>4600</v>
      </c>
    </row>
    <row r="29" spans="1:5" x14ac:dyDescent="0.2">
      <c r="A29" s="166" t="s">
        <v>115</v>
      </c>
      <c r="B29" s="166"/>
      <c r="C29" s="166"/>
      <c r="D29" s="166"/>
      <c r="E29" s="166"/>
    </row>
    <row r="30" spans="1:5" ht="90" customHeight="1" x14ac:dyDescent="0.2">
      <c r="A30" s="165" t="s">
        <v>101</v>
      </c>
      <c r="B30" s="165"/>
      <c r="C30" s="165"/>
      <c r="D30" s="165"/>
      <c r="E30" s="165"/>
    </row>
  </sheetData>
  <mergeCells count="19">
    <mergeCell ref="A30:E30"/>
    <mergeCell ref="A21:B21"/>
    <mergeCell ref="A22:B22"/>
    <mergeCell ref="A23:B23"/>
    <mergeCell ref="A24:B24"/>
    <mergeCell ref="A25:D25"/>
    <mergeCell ref="A1:E1"/>
    <mergeCell ref="B5:E5"/>
    <mergeCell ref="B7:E7"/>
    <mergeCell ref="A29:E29"/>
    <mergeCell ref="A11:E11"/>
    <mergeCell ref="A13:B14"/>
    <mergeCell ref="B6:E6"/>
    <mergeCell ref="A20:B20"/>
    <mergeCell ref="A15:B15"/>
    <mergeCell ref="A16:B16"/>
    <mergeCell ref="A17:B17"/>
    <mergeCell ref="A18:B18"/>
    <mergeCell ref="A19:B19"/>
  </mergeCells>
  <printOptions horizontalCentered="1"/>
  <pageMargins left="0.45" right="0.45" top="0.75" bottom="0.75" header="0.3" footer="0.3"/>
  <pageSetup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1" style="2" bestFit="1" customWidth="1"/>
    <col min="4" max="6" width="14.7109375" style="2" customWidth="1"/>
    <col min="7" max="16384" width="9.140625" style="2"/>
  </cols>
  <sheetData>
    <row r="1" spans="1:6" ht="15.75" x14ac:dyDescent="0.25">
      <c r="A1" s="135" t="s">
        <v>127</v>
      </c>
      <c r="B1" s="136"/>
      <c r="C1" s="136"/>
      <c r="D1" s="136"/>
      <c r="E1" s="136"/>
      <c r="F1" s="137"/>
    </row>
    <row r="4" spans="1:6" ht="38.25" customHeight="1" x14ac:dyDescent="0.2">
      <c r="A4" s="54" t="s">
        <v>86</v>
      </c>
      <c r="B4" s="172" t="s">
        <v>128</v>
      </c>
      <c r="C4" s="172"/>
      <c r="D4" s="172"/>
      <c r="E4" s="172"/>
      <c r="F4" s="172"/>
    </row>
    <row r="5" spans="1:6" ht="12.75" customHeight="1" x14ac:dyDescent="0.2">
      <c r="A5" s="54"/>
      <c r="B5" s="172"/>
      <c r="C5" s="172"/>
      <c r="D5" s="172"/>
      <c r="E5" s="172"/>
      <c r="F5" s="172"/>
    </row>
    <row r="6" spans="1:6" ht="24.75" customHeight="1" x14ac:dyDescent="0.2">
      <c r="A6" s="54"/>
      <c r="B6" s="172" t="s">
        <v>129</v>
      </c>
      <c r="C6" s="172"/>
      <c r="D6" s="172"/>
      <c r="E6" s="172"/>
      <c r="F6" s="172"/>
    </row>
    <row r="7" spans="1:6" ht="12.75" customHeight="1" x14ac:dyDescent="0.2">
      <c r="A7" s="54"/>
      <c r="B7" s="172"/>
      <c r="C7" s="172"/>
      <c r="D7" s="172"/>
      <c r="E7" s="172"/>
      <c r="F7" s="172"/>
    </row>
    <row r="8" spans="1:6" ht="26.25" customHeight="1" x14ac:dyDescent="0.2">
      <c r="A8" s="53"/>
      <c r="B8" s="184" t="s">
        <v>130</v>
      </c>
      <c r="C8" s="184"/>
      <c r="D8" s="184"/>
      <c r="E8" s="184"/>
      <c r="F8" s="184"/>
    </row>
    <row r="10" spans="1:6" x14ac:dyDescent="0.2">
      <c r="A10" s="180" t="s">
        <v>138</v>
      </c>
      <c r="B10" s="180"/>
      <c r="C10" s="69" t="s">
        <v>137</v>
      </c>
      <c r="D10" s="181"/>
      <c r="E10" s="182"/>
      <c r="F10" s="70"/>
    </row>
    <row r="11" spans="1:6" x14ac:dyDescent="0.2">
      <c r="A11" s="180"/>
      <c r="B11" s="180"/>
      <c r="C11" s="69" t="s">
        <v>139</v>
      </c>
      <c r="D11" s="181"/>
      <c r="E11" s="182"/>
      <c r="F11" s="70"/>
    </row>
    <row r="12" spans="1:6" x14ac:dyDescent="0.2">
      <c r="A12" s="45"/>
      <c r="B12" s="45"/>
      <c r="C12" s="45"/>
      <c r="D12" s="45"/>
      <c r="E12" s="45"/>
      <c r="F12" s="45"/>
    </row>
    <row r="13" spans="1:6" x14ac:dyDescent="0.2">
      <c r="A13" s="158" t="s">
        <v>78</v>
      </c>
      <c r="B13" s="159"/>
      <c r="C13" s="177" t="s">
        <v>53</v>
      </c>
      <c r="D13" s="65" t="s">
        <v>135</v>
      </c>
      <c r="E13" s="65" t="s">
        <v>135</v>
      </c>
      <c r="F13" s="65" t="s">
        <v>136</v>
      </c>
    </row>
    <row r="14" spans="1:6" x14ac:dyDescent="0.2">
      <c r="A14" s="175"/>
      <c r="B14" s="176"/>
      <c r="C14" s="178"/>
      <c r="D14" s="71" t="s">
        <v>131</v>
      </c>
      <c r="E14" s="71" t="s">
        <v>134</v>
      </c>
      <c r="F14" s="71" t="s">
        <v>145</v>
      </c>
    </row>
    <row r="15" spans="1:6" x14ac:dyDescent="0.2">
      <c r="A15" s="160"/>
      <c r="B15" s="161"/>
      <c r="C15" s="179"/>
      <c r="D15" s="66" t="s">
        <v>132</v>
      </c>
      <c r="E15" s="66" t="s">
        <v>133</v>
      </c>
      <c r="F15" s="66" t="s">
        <v>146</v>
      </c>
    </row>
    <row r="16" spans="1:6" x14ac:dyDescent="0.2">
      <c r="A16" s="162" t="s">
        <v>140</v>
      </c>
      <c r="B16" s="163"/>
      <c r="C16" s="61">
        <v>9684</v>
      </c>
      <c r="D16" s="46">
        <v>2000</v>
      </c>
      <c r="E16" s="46">
        <v>5554</v>
      </c>
      <c r="F16" s="46">
        <f>C16-D16-E16</f>
        <v>2130</v>
      </c>
    </row>
    <row r="17" spans="1:8" x14ac:dyDescent="0.2">
      <c r="A17" s="170"/>
      <c r="B17" s="171"/>
      <c r="C17" s="49"/>
      <c r="D17" s="51"/>
      <c r="E17" s="51"/>
      <c r="F17" s="51"/>
    </row>
    <row r="18" spans="1:8" x14ac:dyDescent="0.2">
      <c r="A18" s="170" t="s">
        <v>141</v>
      </c>
      <c r="B18" s="171"/>
      <c r="C18" s="49">
        <v>90554</v>
      </c>
      <c r="D18" s="51">
        <v>2500</v>
      </c>
      <c r="E18" s="51">
        <v>5554</v>
      </c>
      <c r="F18" s="55">
        <f t="shared" ref="F18:F19" si="0">C18-D18-E18</f>
        <v>82500</v>
      </c>
    </row>
    <row r="19" spans="1:8" x14ac:dyDescent="0.2">
      <c r="A19" s="170" t="s">
        <v>142</v>
      </c>
      <c r="B19" s="171"/>
      <c r="C19" s="49">
        <v>83505</v>
      </c>
      <c r="D19" s="59"/>
      <c r="E19" s="59"/>
      <c r="F19" s="55">
        <f t="shared" si="0"/>
        <v>83505</v>
      </c>
    </row>
    <row r="20" spans="1:8" x14ac:dyDescent="0.2">
      <c r="A20" s="162" t="s">
        <v>143</v>
      </c>
      <c r="B20" s="163"/>
      <c r="C20" s="61">
        <f>C18-C19</f>
        <v>7049</v>
      </c>
      <c r="D20" s="61">
        <f t="shared" ref="D20:F20" si="1">D18-D19</f>
        <v>2500</v>
      </c>
      <c r="E20" s="61">
        <f t="shared" si="1"/>
        <v>5554</v>
      </c>
      <c r="F20" s="61">
        <f t="shared" si="1"/>
        <v>-1005</v>
      </c>
    </row>
    <row r="21" spans="1:8" x14ac:dyDescent="0.2">
      <c r="A21" s="170"/>
      <c r="B21" s="171"/>
      <c r="C21" s="49"/>
      <c r="D21" s="51"/>
      <c r="E21" s="51"/>
      <c r="F21" s="51"/>
    </row>
    <row r="22" spans="1:8" x14ac:dyDescent="0.2">
      <c r="A22" s="56" t="s">
        <v>144</v>
      </c>
      <c r="B22" s="57"/>
      <c r="C22" s="58">
        <f>C16+C20</f>
        <v>16733</v>
      </c>
      <c r="D22" s="58">
        <f t="shared" ref="D22:F22" si="2">D16+D20</f>
        <v>4500</v>
      </c>
      <c r="E22" s="58">
        <f t="shared" si="2"/>
        <v>11108</v>
      </c>
      <c r="F22" s="58">
        <f t="shared" si="2"/>
        <v>1125</v>
      </c>
    </row>
    <row r="25" spans="1:8" x14ac:dyDescent="0.2">
      <c r="A25" s="183" t="s">
        <v>148</v>
      </c>
      <c r="B25" s="183"/>
      <c r="C25" s="183"/>
      <c r="D25" s="183"/>
      <c r="E25" s="183"/>
      <c r="F25" s="63">
        <v>0</v>
      </c>
    </row>
    <row r="26" spans="1:8" x14ac:dyDescent="0.2">
      <c r="H26" s="53"/>
    </row>
    <row r="27" spans="1:8" x14ac:dyDescent="0.2">
      <c r="H27" s="53"/>
    </row>
    <row r="28" spans="1:8" x14ac:dyDescent="0.2">
      <c r="A28" s="183" t="s">
        <v>175</v>
      </c>
      <c r="B28" s="183"/>
      <c r="C28" s="183"/>
      <c r="D28" s="183"/>
      <c r="E28" s="183"/>
      <c r="F28" s="60">
        <f>F22-F25</f>
        <v>1125</v>
      </c>
    </row>
    <row r="30" spans="1:8" x14ac:dyDescent="0.2">
      <c r="A30" s="62"/>
      <c r="B30" s="62"/>
      <c r="C30" s="62"/>
      <c r="D30" s="62"/>
      <c r="E30" s="62"/>
      <c r="F30" s="62"/>
    </row>
    <row r="32" spans="1:8" x14ac:dyDescent="0.2">
      <c r="A32" s="166" t="s">
        <v>147</v>
      </c>
      <c r="B32" s="166"/>
      <c r="C32" s="166"/>
      <c r="D32" s="166"/>
      <c r="E32" s="166"/>
      <c r="F32" s="166"/>
    </row>
    <row r="33" spans="1:6" ht="90" customHeight="1" x14ac:dyDescent="0.2">
      <c r="A33" s="174"/>
      <c r="B33" s="174"/>
      <c r="C33" s="174"/>
      <c r="D33" s="174"/>
      <c r="E33" s="174"/>
      <c r="F33" s="174"/>
    </row>
  </sheetData>
  <mergeCells count="21">
    <mergeCell ref="B8:F8"/>
    <mergeCell ref="A1:F1"/>
    <mergeCell ref="B4:F4"/>
    <mergeCell ref="B5:F5"/>
    <mergeCell ref="B6:F6"/>
    <mergeCell ref="B7:F7"/>
    <mergeCell ref="A10:B11"/>
    <mergeCell ref="D10:E10"/>
    <mergeCell ref="D11:E11"/>
    <mergeCell ref="A28:E28"/>
    <mergeCell ref="A25:E25"/>
    <mergeCell ref="A32:F32"/>
    <mergeCell ref="A33:F33"/>
    <mergeCell ref="A20:B20"/>
    <mergeCell ref="A21:B21"/>
    <mergeCell ref="A13:B15"/>
    <mergeCell ref="A16:B16"/>
    <mergeCell ref="A17:B17"/>
    <mergeCell ref="A18:B18"/>
    <mergeCell ref="A19:B19"/>
    <mergeCell ref="C13:C15"/>
  </mergeCells>
  <printOptions horizontalCentered="1"/>
  <pageMargins left="0.45" right="0.45" top="0.75" bottom="0.75" header="0.3" footer="0.3"/>
  <pageSetup scale="94"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Costs</vt:lpstr>
      <vt:lpstr>Indirect Costs-Equipment Use</vt:lpstr>
      <vt:lpstr>Indirect Costs-Other</vt:lpstr>
      <vt:lpstr>Prior Period</vt:lpstr>
    </vt:vector>
  </TitlesOfParts>
  <Company>Texas Tech University Health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Bustillos, Octavio</cp:lastModifiedBy>
  <cp:lastPrinted>2015-03-25T23:05:35Z</cp:lastPrinted>
  <dcterms:created xsi:type="dcterms:W3CDTF">2013-10-22T14:02:26Z</dcterms:created>
  <dcterms:modified xsi:type="dcterms:W3CDTF">2024-05-10T15:08:15Z</dcterms:modified>
</cp:coreProperties>
</file>