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tabRatio="694"/>
  </bookViews>
  <sheets>
    <sheet name="Summary" sheetId="1" r:id="rId1"/>
    <sheet name="Personnel and Fringe" sheetId="2" r:id="rId2"/>
    <sheet name="Direct Materials" sheetId="3" r:id="rId3"/>
    <sheet name="Indirect Costs-Equipment Use" sheetId="5" r:id="rId4"/>
    <sheet name="Direct &amp; Indirect Costs-Other" sheetId="4" r:id="rId5"/>
    <sheet name="Prior Period" sheetId="6" r:id="rId6"/>
  </sheets>
  <calcPr calcId="145621"/>
</workbook>
</file>

<file path=xl/calcChain.xml><?xml version="1.0" encoding="utf-8"?>
<calcChain xmlns="http://schemas.openxmlformats.org/spreadsheetml/2006/main">
  <c r="E21" i="4" l="1"/>
  <c r="M47" i="1" s="1"/>
  <c r="D20" i="6" l="1"/>
  <c r="D22" i="6" s="1"/>
  <c r="E20" i="6"/>
  <c r="E22" i="6" s="1"/>
  <c r="F19" i="6"/>
  <c r="F18" i="6"/>
  <c r="F16" i="6"/>
  <c r="C20" i="6"/>
  <c r="C22" i="6" s="1"/>
  <c r="F20" i="6" l="1"/>
  <c r="F22" i="6" s="1"/>
  <c r="E15" i="5"/>
  <c r="E16" i="5"/>
  <c r="E17" i="5"/>
  <c r="E18" i="5"/>
  <c r="E14" i="5"/>
  <c r="F28" i="6" l="1"/>
  <c r="M50" i="1" s="1"/>
  <c r="G23" i="5"/>
  <c r="G22" i="5"/>
  <c r="G21" i="5"/>
  <c r="G20" i="5"/>
  <c r="G19" i="5"/>
  <c r="G18" i="5"/>
  <c r="G17" i="5"/>
  <c r="G16" i="5"/>
  <c r="G15" i="5"/>
  <c r="G14" i="5"/>
  <c r="G40" i="5"/>
  <c r="G39" i="5"/>
  <c r="G38" i="5"/>
  <c r="G37" i="5"/>
  <c r="G36" i="5"/>
  <c r="G35" i="5"/>
  <c r="G34" i="5"/>
  <c r="G33" i="5"/>
  <c r="G32" i="5"/>
  <c r="G31" i="5"/>
  <c r="G41" i="5" l="1"/>
  <c r="G24" i="5"/>
  <c r="E33" i="4"/>
  <c r="E34" i="4"/>
  <c r="E35" i="4"/>
  <c r="E36" i="4"/>
  <c r="E37" i="4"/>
  <c r="E38" i="4"/>
  <c r="E39" i="4"/>
  <c r="E32" i="4"/>
  <c r="C26" i="3"/>
  <c r="M40" i="1" s="1"/>
  <c r="M41" i="1" s="1"/>
  <c r="G46" i="5" l="1"/>
  <c r="M46" i="1" s="1"/>
  <c r="E40" i="4"/>
  <c r="M48" i="1" s="1"/>
  <c r="E60" i="2"/>
  <c r="G60" i="2" s="1"/>
  <c r="E59" i="2"/>
  <c r="G59" i="2" s="1"/>
  <c r="E58" i="2"/>
  <c r="G58" i="2" s="1"/>
  <c r="E57" i="2"/>
  <c r="G57" i="2" s="1"/>
  <c r="E56" i="2"/>
  <c r="G56" i="2" s="1"/>
  <c r="G50" i="2"/>
  <c r="H50" i="2" s="1"/>
  <c r="J50" i="2" s="1"/>
  <c r="G49" i="2"/>
  <c r="H49" i="2" s="1"/>
  <c r="J49" i="2" s="1"/>
  <c r="G48" i="2"/>
  <c r="H48" i="2" s="1"/>
  <c r="J48" i="2" s="1"/>
  <c r="G47" i="2"/>
  <c r="H47" i="2" s="1"/>
  <c r="J47" i="2" s="1"/>
  <c r="G46" i="2"/>
  <c r="H46" i="2" s="1"/>
  <c r="J46" i="2" s="1"/>
  <c r="E29" i="2"/>
  <c r="E30" i="2"/>
  <c r="E31" i="2"/>
  <c r="E32" i="2"/>
  <c r="E28" i="2"/>
  <c r="G28" i="2" s="1"/>
  <c r="H28" i="2" s="1"/>
  <c r="J28" i="2" s="1"/>
  <c r="G32" i="2"/>
  <c r="H32" i="2" s="1"/>
  <c r="J32" i="2" s="1"/>
  <c r="G31" i="2"/>
  <c r="H31" i="2" s="1"/>
  <c r="J31" i="2" s="1"/>
  <c r="G30" i="2"/>
  <c r="H30" i="2" s="1"/>
  <c r="J30" i="2" s="1"/>
  <c r="G29" i="2"/>
  <c r="H29" i="2" s="1"/>
  <c r="J29" i="2" s="1"/>
  <c r="G19" i="2"/>
  <c r="H19" i="2" s="1"/>
  <c r="J19" i="2" s="1"/>
  <c r="G20" i="2"/>
  <c r="H20" i="2" s="1"/>
  <c r="J20" i="2" s="1"/>
  <c r="G21" i="2"/>
  <c r="H21" i="2" s="1"/>
  <c r="J21" i="2" s="1"/>
  <c r="G22" i="2"/>
  <c r="H22" i="2" s="1"/>
  <c r="J22" i="2" s="1"/>
  <c r="G18" i="2"/>
  <c r="H18" i="2" s="1"/>
  <c r="J18" i="2" s="1"/>
  <c r="J51" i="2" l="1"/>
  <c r="H56" i="2"/>
  <c r="J56" i="2" s="1"/>
  <c r="H57" i="2"/>
  <c r="J57" i="2" s="1"/>
  <c r="H58" i="2"/>
  <c r="J58" i="2" s="1"/>
  <c r="H59" i="2"/>
  <c r="J59" i="2" s="1"/>
  <c r="H60" i="2"/>
  <c r="J60" i="2" s="1"/>
  <c r="J33" i="2"/>
  <c r="J23" i="2"/>
  <c r="J35" i="2" l="1"/>
  <c r="M44" i="1" s="1"/>
  <c r="J61" i="2"/>
  <c r="J63" i="2" s="1"/>
  <c r="M45" i="1" s="1"/>
  <c r="M49" i="1" l="1"/>
  <c r="M51" i="1" s="1"/>
  <c r="M53" i="1" s="1"/>
</calcChain>
</file>

<file path=xl/sharedStrings.xml><?xml version="1.0" encoding="utf-8"?>
<sst xmlns="http://schemas.openxmlformats.org/spreadsheetml/2006/main" count="276" uniqueCount="187">
  <si>
    <t>Submission Purpose:</t>
  </si>
  <si>
    <t>Fund Name:</t>
  </si>
  <si>
    <t>Fund Manager:</t>
  </si>
  <si>
    <t>Phone Number:</t>
  </si>
  <si>
    <t>Description of Goods or Services to be Provided:</t>
  </si>
  <si>
    <t>Billing Frequency:</t>
  </si>
  <si>
    <t>Weekly</t>
  </si>
  <si>
    <t>Monthly</t>
  </si>
  <si>
    <t>Other:</t>
  </si>
  <si>
    <t>Annual Amount</t>
  </si>
  <si>
    <t>Billing Methods/User Groups:</t>
  </si>
  <si>
    <t>-</t>
  </si>
  <si>
    <t>Rate Effective Date:</t>
  </si>
  <si>
    <t>(Accounting Services will assign if new fund)</t>
  </si>
  <si>
    <t>Per Unit:</t>
  </si>
  <si>
    <t>(Explain below if higher)</t>
  </si>
  <si>
    <t>PART I - General Information</t>
  </si>
  <si>
    <t>PART II - Billing Information</t>
  </si>
  <si>
    <t>Billing Contact:</t>
  </si>
  <si>
    <t>NOTE: ALL COSTS INCLUDED IN THIS ANALYSIS SHOULD BE RECORDED ON THIS SERVICE DEPARTMENT FUND.</t>
  </si>
  <si>
    <r>
      <rPr>
        <b/>
        <sz val="10"/>
        <color theme="1"/>
        <rFont val="Calibri"/>
        <family val="2"/>
        <scheme val="minor"/>
      </rPr>
      <t>INSTRUCTIONS:</t>
    </r>
    <r>
      <rPr>
        <sz val="10"/>
        <color theme="1"/>
        <rFont val="Calibri"/>
        <family val="2"/>
        <scheme val="minor"/>
      </rPr>
      <t xml:space="preserve"> Complete the supporting tabs for all costs of providing this good or service. Summarize the totals from the other tabs and fill in the desired rates for each user group in the summary fields below.</t>
    </r>
  </si>
  <si>
    <t>Invoicing-External-Other Agencies (Complete PART III)</t>
  </si>
  <si>
    <t>BILLING RATE SUMMARY</t>
  </si>
  <si>
    <t>Billing Rates for Other Area Providers:</t>
  </si>
  <si>
    <t>Other Area Providers of Goods or Services:</t>
  </si>
  <si>
    <t>External Agencies Requesting Goods or Services:</t>
  </si>
  <si>
    <t>New Fund-Rate Establishment (Dean and VP Approval Required, PART IV)</t>
  </si>
  <si>
    <t>PART IV - Approval</t>
  </si>
  <si>
    <t>Dean:</t>
  </si>
  <si>
    <t>(Typed/Printed Name)</t>
  </si>
  <si>
    <t>(Signature)</t>
  </si>
  <si>
    <t>(Date)</t>
  </si>
  <si>
    <t>Accounting Services Use</t>
  </si>
  <si>
    <t>Received By:</t>
  </si>
  <si>
    <t>Date:</t>
  </si>
  <si>
    <t>(Choose Unit)</t>
  </si>
  <si>
    <t>Back Up FOP:</t>
  </si>
  <si>
    <t>(Required for deficit balances/unallowable expenses)</t>
  </si>
  <si>
    <t>Update &gt;&gt;&gt;</t>
  </si>
  <si>
    <t>(Choose Reason)</t>
  </si>
  <si>
    <t>DIRECT PERSONNEL COSTS</t>
  </si>
  <si>
    <t>Employee Name</t>
  </si>
  <si>
    <t>Employee Title</t>
  </si>
  <si>
    <t>Annual Pay</t>
  </si>
  <si>
    <t>Fringe %</t>
  </si>
  <si>
    <t>Fringe</t>
  </si>
  <si>
    <t>Total</t>
  </si>
  <si>
    <t>Pay &amp; Fringe</t>
  </si>
  <si>
    <t>Amount</t>
  </si>
  <si>
    <t>Cost Related to</t>
  </si>
  <si>
    <t>SALARY EMPLOYEES</t>
  </si>
  <si>
    <t>Employee #1</t>
  </si>
  <si>
    <t>Employee #2</t>
  </si>
  <si>
    <t>Total Direct-Salary Employees</t>
  </si>
  <si>
    <t>HOURLY EMPLOYEES</t>
  </si>
  <si>
    <t>Total Direct-Hourly Employees</t>
  </si>
  <si>
    <t>Employee #3</t>
  </si>
  <si>
    <t>Anticipated</t>
  </si>
  <si>
    <t>Work Hours</t>
  </si>
  <si>
    <t>Hourly</t>
  </si>
  <si>
    <t>Pay Rate</t>
  </si>
  <si>
    <t>INDIRECT PERSONNEL COSTS</t>
  </si>
  <si>
    <t>Total Indirect-Salary Employees</t>
  </si>
  <si>
    <t>Total Indirect-Hourly Employees</t>
  </si>
  <si>
    <t>Employee #4</t>
  </si>
  <si>
    <t>Employee #5</t>
  </si>
  <si>
    <t>Employee #6</t>
  </si>
  <si>
    <t>PERSONNEL AND FRINGE COSTS</t>
  </si>
  <si>
    <t xml:space="preserve">Notes: </t>
  </si>
  <si>
    <t>Indirect Personnel (from Personnel and Fringe-Tab 2)</t>
  </si>
  <si>
    <t>Estimate annual pay (or work hours and hourly pay rates) based on expected pay rates for the upcoming year or on actual pay rates for the prior year.</t>
  </si>
  <si>
    <t>DIRECT MATERIALS</t>
  </si>
  <si>
    <t>Description</t>
  </si>
  <si>
    <t>OTHER DIRECT COSTS</t>
  </si>
  <si>
    <t>Notes:</t>
  </si>
  <si>
    <r>
      <rPr>
        <b/>
        <sz val="10"/>
        <color theme="1"/>
        <rFont val="Calibri"/>
        <family val="2"/>
        <scheme val="minor"/>
      </rPr>
      <t>Direct costs</t>
    </r>
    <r>
      <rPr>
        <sz val="10"/>
        <color theme="1"/>
        <rFont val="Calibri"/>
        <family val="2"/>
        <scheme val="minor"/>
      </rPr>
      <t xml:space="preserve"> are those costs that can be identified </t>
    </r>
    <r>
      <rPr>
        <b/>
        <sz val="10"/>
        <color theme="1"/>
        <rFont val="Calibri"/>
        <family val="2"/>
        <scheme val="minor"/>
      </rPr>
      <t>specifically</t>
    </r>
    <r>
      <rPr>
        <sz val="10"/>
        <color theme="1"/>
        <rFont val="Calibri"/>
        <family val="2"/>
        <scheme val="minor"/>
      </rPr>
      <t xml:space="preserve"> with a particular sponsored project, instructional activity, or other institutional activity, or that can be </t>
    </r>
    <r>
      <rPr>
        <b/>
        <sz val="10"/>
        <color theme="1"/>
        <rFont val="Calibri"/>
        <family val="2"/>
        <scheme val="minor"/>
      </rPr>
      <t>directly assigned</t>
    </r>
    <r>
      <rPr>
        <sz val="10"/>
        <color theme="1"/>
        <rFont val="Calibri"/>
        <family val="2"/>
        <scheme val="minor"/>
      </rPr>
      <t xml:space="preserve"> to such activities relatively easily with a </t>
    </r>
    <r>
      <rPr>
        <b/>
        <sz val="10"/>
        <color theme="1"/>
        <rFont val="Calibri"/>
        <family val="2"/>
        <scheme val="minor"/>
      </rPr>
      <t>high degree of accuracy</t>
    </r>
    <r>
      <rPr>
        <sz val="10"/>
        <color theme="1"/>
        <rFont val="Calibri"/>
        <family val="2"/>
        <scheme val="minor"/>
      </rPr>
      <t>.</t>
    </r>
  </si>
  <si>
    <t>OTHER INDIRECT COSTS</t>
  </si>
  <si>
    <t>Annual</t>
  </si>
  <si>
    <t>% Related to</t>
  </si>
  <si>
    <t>Paper</t>
  </si>
  <si>
    <t>Office Supplies</t>
  </si>
  <si>
    <t>Telephone Access Charges</t>
  </si>
  <si>
    <t>Lab Coats and Clean Room Supplies</t>
  </si>
  <si>
    <t>Office Wide Shipping Costs (Except for Test Results-Direct)</t>
  </si>
  <si>
    <t>Equipment (Costing &lt; $5,000 and Not Included in Direct)</t>
  </si>
  <si>
    <t>Revenue from providing this specific testing has historically been about $250,000 per year, which is about 25% of the total revenue of $1,000,000 for this Service Department, so we have chosed to allocate indirect costs at 25%. (The allocation method could also be based on a study of the percent of effort of all personnel or any other reasonable method.)</t>
  </si>
  <si>
    <t>INDIRECT COSTS-EQUIPMENT USE FEES</t>
  </si>
  <si>
    <t>Original</t>
  </si>
  <si>
    <t>Cost</t>
  </si>
  <si>
    <t>Estimated</t>
  </si>
  <si>
    <t>Life</t>
  </si>
  <si>
    <t>Printer (Solely for Testing)</t>
  </si>
  <si>
    <t>Office Printer/Scanner</t>
  </si>
  <si>
    <t>Microscope</t>
  </si>
  <si>
    <t>Autoclaves</t>
  </si>
  <si>
    <t>Analysis Software</t>
  </si>
  <si>
    <t>5</t>
  </si>
  <si>
    <t>7</t>
  </si>
  <si>
    <t>This Service</t>
  </si>
  <si>
    <t>Allocation Method for % Related to This Service</t>
  </si>
  <si>
    <t>List only those employees whose effort is necessary (directly or indirectly) for the provision of goods or services for this service and for which effort can be reasonably estimated.</t>
  </si>
  <si>
    <r>
      <t xml:space="preserve">Record salary and fringe expense on the service fund according the </t>
    </r>
    <r>
      <rPr>
        <b/>
        <sz val="10"/>
        <color theme="1"/>
        <rFont val="Calibri"/>
        <family val="2"/>
        <scheme val="minor"/>
      </rPr>
      <t>actual</t>
    </r>
    <r>
      <rPr>
        <sz val="10"/>
        <color theme="1"/>
        <rFont val="Calibri"/>
        <family val="2"/>
        <scheme val="minor"/>
      </rPr>
      <t xml:space="preserve"> effort provided for this service. Follow all labor (re)distribution and ePaf policies. Maintain records of effort provided for audit, reconciliation or future rate analysis purposes.</t>
    </r>
  </si>
  <si>
    <t>Record the actual direct expenses on the service fund as the expenses are incurred.</t>
  </si>
  <si>
    <t>Maintenance Contracts on Above Equipment (per year)</t>
  </si>
  <si>
    <t>Ink Cartridges (for testing printer)</t>
  </si>
  <si>
    <t>Toner for Office Printer/Scanner</t>
  </si>
  <si>
    <t>EQUIPMENT OPERATIONAL COSTS</t>
  </si>
  <si>
    <t>Total Equipment Costs Related to This Service</t>
  </si>
  <si>
    <t>EQUIPMENT COST ANALYSIS (DEPRECIATION)</t>
  </si>
  <si>
    <r>
      <t xml:space="preserve">FOP </t>
    </r>
    <r>
      <rPr>
        <b/>
        <sz val="8"/>
        <color theme="1"/>
        <rFont val="Calibri"/>
        <family val="2"/>
        <scheme val="minor"/>
      </rPr>
      <t>(if already established)</t>
    </r>
    <r>
      <rPr>
        <b/>
        <sz val="10"/>
        <color theme="1"/>
        <rFont val="Calibri"/>
        <family val="2"/>
        <scheme val="minor"/>
      </rPr>
      <t>:</t>
    </r>
  </si>
  <si>
    <t xml:space="preserve">Based on estimated time each piece of equipment is used for this service compared to total time each piece of equipment is operated. Differs for each piece of equipment, and the operational costs are allocated at the same percentage as the equipment cost when specifically identifiable. </t>
  </si>
  <si>
    <t>PRIOR PERIOD ANALYSIS</t>
  </si>
  <si>
    <t xml:space="preserve">Review prior period operating statements and adjust billing rates for deficit or surplus fund balances. The service fund may retain a surplus fund balance related to equipment cost (depreciation) and "markups" received from external users, but any amounts retained must be sufficiently documented.   </t>
  </si>
  <si>
    <t>A surplus fund balance realized for one service cannot be used to subsidize other services (except for the portion received as "markups" from external users, when sufficiently documented).</t>
  </si>
  <si>
    <t>The information below must tie to operating statements for the review period. The service department is responsible for maintaining sufficient documentation for any fund balance/revenue amount that is retained by the service fund.</t>
  </si>
  <si>
    <t>Due to "Markup"</t>
  </si>
  <si>
    <t>External Users</t>
  </si>
  <si>
    <t>(Depreciation)</t>
  </si>
  <si>
    <t>Due to Equip. Cost</t>
  </si>
  <si>
    <t>(-) Less Amount</t>
  </si>
  <si>
    <t>Balance</t>
  </si>
  <si>
    <t>From:</t>
  </si>
  <si>
    <t>Review Period</t>
  </si>
  <si>
    <t>To:</t>
  </si>
  <si>
    <t>Beginning Fund Balance</t>
  </si>
  <si>
    <t>Revenue Received During the Review Period</t>
  </si>
  <si>
    <t>Expense Incurred During the Review Period</t>
  </si>
  <si>
    <t>Net Change During the Review Period</t>
  </si>
  <si>
    <t>Ending Fund Balance</t>
  </si>
  <si>
    <t>to Include in</t>
  </si>
  <si>
    <t>Rate Adjustment</t>
  </si>
  <si>
    <t>Explanation if (Deficit) or Surplus Adjustment Will Be Conducted Over More Than One Billing Rate Period</t>
  </si>
  <si>
    <t>Less Amount to Be Adjusted in the Future Billing Periods (MUST PROVIDE EXPLANATION BELOW)</t>
  </si>
  <si>
    <t>Record indirect expenses on this service fund as the expenses are incurred (according to the percent related to this service).</t>
  </si>
  <si>
    <t>Total Equipment Operational Costs Related to This Service</t>
  </si>
  <si>
    <t>% Effort on</t>
  </si>
  <si>
    <t>PART III - Information for External/Non-campus Sales (Requires Approval by Executive VP for Finance and Administration)</t>
  </si>
  <si>
    <t xml:space="preserve">The service fund will generate a fund balance related to equipment cost since equipment depreciation expense is included in the billing rate calculation (generating revenue) but is not actually recorded on the fund (resulting in revenue &gt; expense). The service fund may accumulate a fund balance for equipment replacement, but the accumulted balance must not be more than the accumulated depreciation (as related to this service) and must be suffiently documented.  Depreciation must not be included in the billing rate calculation once equipment has surpassed its useful life and has been fully depreciated, regardless of whether it continues to be utilized for the provision of goods or services. </t>
  </si>
  <si>
    <r>
      <t xml:space="preserve">External </t>
    </r>
    <r>
      <rPr>
        <sz val="6"/>
        <color theme="1"/>
        <rFont val="Calibri"/>
        <family val="2"/>
        <scheme val="minor"/>
      </rPr>
      <t>(and Non-Federal)</t>
    </r>
  </si>
  <si>
    <r>
      <t xml:space="preserve">Internal </t>
    </r>
    <r>
      <rPr>
        <sz val="6"/>
        <color theme="1"/>
        <rFont val="Calibri"/>
        <family val="2"/>
        <scheme val="minor"/>
      </rPr>
      <t>(and Federal)</t>
    </r>
  </si>
  <si>
    <t xml:space="preserve">(Provide Explanation for External Rate Here) </t>
  </si>
  <si>
    <t>List those costs that support the department that cannot be identified specifically with this service, but can be allocated to this service on a reasonable basis. Costs that should not be included in the establishment of billings rates include: alcohol, bad debt expense, fines and penalties, food and entertainment, interest, etc. See the OMB's Code of Federal Regulations (CFR: Title 2, Chapter II, Part 200) for guidance regarding allowed and unallowed expenses.</t>
  </si>
  <si>
    <t>List only the cost of items that are available for resale.</t>
  </si>
  <si>
    <t>Resale Items</t>
  </si>
  <si>
    <t>Annual Cost of</t>
  </si>
  <si>
    <t>Beakers</t>
  </si>
  <si>
    <t>T-shirts</t>
  </si>
  <si>
    <t>Water Bottles</t>
  </si>
  <si>
    <t>Batteries</t>
  </si>
  <si>
    <t>Sweatshirts</t>
  </si>
  <si>
    <t>DIRECT &amp; INDIRECT COSTS-OTHER</t>
  </si>
  <si>
    <t>Shipping costs (for sending test results only)</t>
  </si>
  <si>
    <t>Rental of lab space for this test only</t>
  </si>
  <si>
    <t>Contracted services</t>
  </si>
  <si>
    <t>Repairs and maintenance (other than equipment)</t>
  </si>
  <si>
    <t>Equipment (costing &lt; $5,000)</t>
  </si>
  <si>
    <t>Estimated Annual Direct Materials</t>
  </si>
  <si>
    <t>Total Estimated Annual Direct Materials</t>
  </si>
  <si>
    <t>Estimated Annual Operational/Overhead Costs</t>
  </si>
  <si>
    <t>Total Estimated Operational/Overhead Costs</t>
  </si>
  <si>
    <t>Total Estimated Operational/Overhead Costs, Net of Cumulative Prior Period Deficit or Surplus</t>
  </si>
  <si>
    <t>Markup %:</t>
  </si>
  <si>
    <t>Item/Unit</t>
  </si>
  <si>
    <t>Markup on Materials to Cover Operational/Overhead Costs (Overhead/Direct Materials)</t>
  </si>
  <si>
    <t>Exec. Vice President Finance &amp; Administration:</t>
  </si>
  <si>
    <t>Include only the capitalized equipment (costing &gt; or = $5,000) that is utilized to provide this service and that was orignally purchased with non-federal or non-general fund monies.</t>
  </si>
  <si>
    <t>Service Department Rate Establishment Form (Price List and Markup)</t>
  </si>
  <si>
    <t>Direct Materials (from Direct Materials-Tab/Page 3)</t>
  </si>
  <si>
    <t>Direct Personnel (from Personnel and Fringe-Tab/Page 2)</t>
  </si>
  <si>
    <t>Equipment Use (from Indirect Costs-Equipment Use-Tab/Page 4)</t>
  </si>
  <si>
    <t>Other Direct Costs (from Direct &amp; Indirect Costs-Other-Tab/Page 5)</t>
  </si>
  <si>
    <t>Other Indirect Costs (from Direct &amp; Indirect Costs-Other-Tab/Page 5)</t>
  </si>
  <si>
    <t xml:space="preserve"> Prior Period Deficit or Surplus Adjustment (+ Deficit, - Surplus) (from Prior Period-Tab/Page 6)</t>
  </si>
  <si>
    <t>Total Direct Personnel Costs Related to This Service (to Summary-Tab/Page 1)</t>
  </si>
  <si>
    <t>Total Indirect Personnel Costs Related to This Service (to Summary-Tab/Page 1)</t>
  </si>
  <si>
    <t>Total Direct Materials Related to This Service (to Summary-Tab/Page 1)</t>
  </si>
  <si>
    <t xml:space="preserve">Record the actual equipment operational expenses on the service fund as the expenses are incurred (according to the percent related to this service). </t>
  </si>
  <si>
    <t>Total Equipment Usage Costs Related to This Service (to Summary-Tab/Page 1)</t>
  </si>
  <si>
    <t>Total Other Direct Costs Related to This Service (to Summary-Tab/Page 1)</t>
  </si>
  <si>
    <t>Total Other Indirect Costs Related to This Service (to Summary-Tab/Page 1)</t>
  </si>
  <si>
    <t>Prior Period (Deficit) or Surplus Adjustment for the Current Billing Period (to Summary-Tab/Page 1)</t>
  </si>
  <si>
    <r>
      <t xml:space="preserve">List those costs that are directly related to the provision of this service and that are reasonable, allowable and allocable to the specific service provided. Costs that should </t>
    </r>
    <r>
      <rPr>
        <b/>
        <sz val="10"/>
        <color theme="1"/>
        <rFont val="Calibri"/>
        <family val="2"/>
        <scheme val="minor"/>
      </rPr>
      <t>not</t>
    </r>
    <r>
      <rPr>
        <sz val="10"/>
        <color theme="1"/>
        <rFont val="Calibri"/>
        <family val="2"/>
        <scheme val="minor"/>
      </rPr>
      <t xml:space="preserve"> be included in the establishment of billings rates include: alcohol, bad debt expense, fines and penalties, food and entertainment, interest, etc. See the OMB's Code of Federal Regulations (CFR: Title 2, Chapter II, Part 200) for guidance regarding allowed and unallowed expenses.</t>
    </r>
  </si>
  <si>
    <t>Texas Tech University Health Sciences Center El Paso</t>
  </si>
  <si>
    <t>AccountingElp@ttushc.edu (or attach form in the New Fund Request System).</t>
  </si>
  <si>
    <t xml:space="preserve">Submit Form to Accounting Services at 5001 El Paso Drive, El Paso, TX  79905 </t>
  </si>
  <si>
    <t>FiTS System-Internal-Other TTUHSCEP Departments</t>
  </si>
  <si>
    <t xml:space="preserve">Benefit to TTUHSCEP if Goods or Services Provided to External Agencies: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</si>
</sst>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mm/dd/yy;@"/>
    <numFmt numFmtId="165" formatCode="[&lt;=9999999]###\-####;\(###\)\ ###\-####"/>
  </numFmts>
  <fonts count="10" x14ac:knownFonts="1">
    <font>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b/>
      <sz val="12"/>
      <color theme="1"/>
      <name val="Calibri"/>
      <family val="2"/>
      <scheme val="minor"/>
    </font>
    <font>
      <b/>
      <sz val="8"/>
      <color theme="1"/>
      <name val="Calibri"/>
      <family val="2"/>
      <scheme val="minor"/>
    </font>
    <font>
      <sz val="6"/>
      <color theme="1"/>
      <name val="Calibri"/>
      <family val="2"/>
      <scheme val="minor"/>
    </font>
    <font>
      <u/>
      <sz val="11"/>
      <color theme="10"/>
      <name val="Calibri"/>
      <family val="2"/>
      <scheme val="minor"/>
    </font>
    <font>
      <u/>
      <sz val="6"/>
      <name val="Calibri"/>
      <family val="2"/>
      <scheme val="minor"/>
    </font>
    <font>
      <sz val="6"/>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7" fillId="0" borderId="0" applyNumberFormat="0" applyFill="0" applyBorder="0" applyAlignment="0" applyProtection="0"/>
  </cellStyleXfs>
  <cellXfs count="193">
    <xf numFmtId="0" fontId="0" fillId="0" borderId="0" xfId="0"/>
    <xf numFmtId="0" fontId="1" fillId="0" borderId="0" xfId="0" applyFont="1" applyAlignment="1"/>
    <xf numFmtId="0" fontId="1" fillId="0" borderId="0" xfId="0" applyFont="1"/>
    <xf numFmtId="0" fontId="2" fillId="0" borderId="1" xfId="0" applyFont="1" applyFill="1" applyBorder="1" applyAlignment="1">
      <alignment horizontal="left"/>
    </xf>
    <xf numFmtId="0" fontId="1" fillId="0" borderId="0" xfId="0" applyFont="1" applyFill="1" applyBorder="1"/>
    <xf numFmtId="0" fontId="1" fillId="0" borderId="1" xfId="0" applyFont="1" applyFill="1" applyBorder="1" applyAlignment="1">
      <alignment horizontal="left"/>
    </xf>
    <xf numFmtId="0" fontId="1" fillId="0" borderId="1" xfId="0" applyFont="1" applyFill="1" applyBorder="1" applyAlignment="1">
      <alignment horizontal="center"/>
    </xf>
    <xf numFmtId="0" fontId="1" fillId="0" borderId="0" xfId="0" applyFont="1" applyFill="1" applyBorder="1" applyAlignment="1">
      <alignment horizontal="left"/>
    </xf>
    <xf numFmtId="0" fontId="1" fillId="0" borderId="0" xfId="0" applyFont="1" applyFill="1" applyBorder="1" applyAlignment="1"/>
    <xf numFmtId="0" fontId="1" fillId="0" borderId="0" xfId="0" applyFont="1" applyFill="1" applyBorder="1" applyAlignment="1">
      <alignment horizontal="center"/>
    </xf>
    <xf numFmtId="0" fontId="2" fillId="0" borderId="1" xfId="0" applyFont="1" applyFill="1" applyBorder="1" applyAlignment="1"/>
    <xf numFmtId="0" fontId="1" fillId="0"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0" xfId="0" applyFont="1" applyFill="1" applyBorder="1" applyAlignment="1">
      <alignment horizontal="left"/>
    </xf>
    <xf numFmtId="0" fontId="1" fillId="0" borderId="0" xfId="0" applyFont="1" applyBorder="1"/>
    <xf numFmtId="0" fontId="1" fillId="0" borderId="9" xfId="0" applyFont="1" applyBorder="1"/>
    <xf numFmtId="0" fontId="1" fillId="0" borderId="10" xfId="0" applyFont="1" applyBorder="1"/>
    <xf numFmtId="0" fontId="1" fillId="0" borderId="9" xfId="0" applyFont="1" applyFill="1" applyBorder="1"/>
    <xf numFmtId="0" fontId="1" fillId="0" borderId="10" xfId="0" applyFont="1" applyFill="1" applyBorder="1"/>
    <xf numFmtId="0" fontId="1" fillId="0" borderId="0" xfId="0" quotePrefix="1" applyFont="1" applyFill="1" applyBorder="1"/>
    <xf numFmtId="0" fontId="1" fillId="0" borderId="7" xfId="0" applyFont="1" applyFill="1" applyBorder="1"/>
    <xf numFmtId="0" fontId="1" fillId="0" borderId="8" xfId="0" applyFont="1" applyFill="1" applyBorder="1"/>
    <xf numFmtId="0" fontId="1" fillId="0" borderId="0" xfId="0" applyFont="1" applyFill="1" applyBorder="1" applyAlignment="1">
      <alignment horizontal="right"/>
    </xf>
    <xf numFmtId="0" fontId="1" fillId="0" borderId="7" xfId="0" applyFont="1" applyBorder="1"/>
    <xf numFmtId="0" fontId="1" fillId="0" borderId="8" xfId="0" applyFont="1" applyBorder="1"/>
    <xf numFmtId="0" fontId="1" fillId="0" borderId="1" xfId="0" applyFont="1" applyBorder="1"/>
    <xf numFmtId="0" fontId="3" fillId="0" borderId="0" xfId="0" applyFont="1" applyBorder="1"/>
    <xf numFmtId="164" fontId="1" fillId="0" borderId="1" xfId="0" applyNumberFormat="1" applyFont="1" applyBorder="1"/>
    <xf numFmtId="0" fontId="1" fillId="0" borderId="0" xfId="0" applyFont="1" applyFill="1" applyBorder="1" applyProtection="1">
      <protection locked="0"/>
    </xf>
    <xf numFmtId="1" fontId="1" fillId="0" borderId="1" xfId="0" applyNumberFormat="1" applyFont="1" applyFill="1" applyBorder="1"/>
    <xf numFmtId="0" fontId="1" fillId="0" borderId="13" xfId="0" applyFont="1" applyBorder="1" applyAlignment="1">
      <alignment horizontal="center"/>
    </xf>
    <xf numFmtId="0" fontId="1" fillId="0" borderId="14" xfId="0" applyFont="1" applyBorder="1" applyAlignment="1">
      <alignment horizontal="center"/>
    </xf>
    <xf numFmtId="0" fontId="1" fillId="0" borderId="4" xfId="0" applyFont="1" applyBorder="1"/>
    <xf numFmtId="43" fontId="1" fillId="0" borderId="4" xfId="0" applyNumberFormat="1" applyFont="1" applyBorder="1"/>
    <xf numFmtId="10" fontId="1" fillId="0" borderId="4" xfId="0" applyNumberFormat="1" applyFont="1" applyBorder="1"/>
    <xf numFmtId="0" fontId="1" fillId="0" borderId="13" xfId="0" applyFont="1" applyBorder="1" applyAlignment="1">
      <alignment horizontal="center" vertical="center"/>
    </xf>
    <xf numFmtId="0" fontId="1" fillId="0" borderId="14" xfId="0" applyFont="1" applyBorder="1" applyAlignment="1">
      <alignment horizontal="center" vertical="center"/>
    </xf>
    <xf numFmtId="4" fontId="1" fillId="0" borderId="14" xfId="0" applyNumberFormat="1" applyFont="1" applyBorder="1"/>
    <xf numFmtId="4" fontId="1" fillId="0" borderId="4" xfId="0" applyNumberFormat="1" applyFont="1" applyBorder="1"/>
    <xf numFmtId="43" fontId="1" fillId="0" borderId="14" xfId="0" applyNumberFormat="1" applyFont="1" applyBorder="1"/>
    <xf numFmtId="43" fontId="4" fillId="2" borderId="4" xfId="0" applyNumberFormat="1" applyFont="1" applyFill="1" applyBorder="1"/>
    <xf numFmtId="0" fontId="1" fillId="0" borderId="0" xfId="0" applyFont="1" applyAlignment="1">
      <alignment horizontal="left"/>
    </xf>
    <xf numFmtId="49" fontId="1" fillId="0" borderId="0" xfId="0" applyNumberFormat="1" applyFont="1" applyAlignment="1">
      <alignment horizontal="left" wrapText="1"/>
    </xf>
    <xf numFmtId="0" fontId="1" fillId="0" borderId="0" xfId="0" applyFont="1" applyAlignment="1">
      <alignment horizontal="left" vertical="top"/>
    </xf>
    <xf numFmtId="0" fontId="2" fillId="0" borderId="0" xfId="0" applyFont="1" applyFill="1" applyAlignment="1">
      <alignment horizontal="center"/>
    </xf>
    <xf numFmtId="43" fontId="2" fillId="2" borderId="4" xfId="0" applyNumberFormat="1" applyFont="1" applyFill="1" applyBorder="1"/>
    <xf numFmtId="49" fontId="1" fillId="0" borderId="0" xfId="0" applyNumberFormat="1" applyFont="1" applyAlignment="1">
      <alignment horizontal="left" vertical="top"/>
    </xf>
    <xf numFmtId="0" fontId="1" fillId="0" borderId="4" xfId="0" applyFont="1" applyFill="1" applyBorder="1"/>
    <xf numFmtId="43" fontId="1" fillId="0" borderId="12" xfId="0" applyNumberFormat="1" applyFont="1" applyFill="1" applyBorder="1" applyAlignment="1">
      <alignment horizontal="left"/>
    </xf>
    <xf numFmtId="49" fontId="1" fillId="0" borderId="12" xfId="0" applyNumberFormat="1" applyFont="1" applyFill="1" applyBorder="1" applyAlignment="1">
      <alignment horizontal="center"/>
    </xf>
    <xf numFmtId="43" fontId="1" fillId="0" borderId="4" xfId="0" applyNumberFormat="1" applyFont="1" applyFill="1" applyBorder="1"/>
    <xf numFmtId="10" fontId="1" fillId="0" borderId="4" xfId="0" applyNumberFormat="1" applyFont="1" applyFill="1" applyBorder="1"/>
    <xf numFmtId="0" fontId="1" fillId="0" borderId="0" xfId="0" applyFont="1" applyFill="1"/>
    <xf numFmtId="49" fontId="1" fillId="0" borderId="0" xfId="0" applyNumberFormat="1" applyFont="1" applyFill="1" applyAlignment="1">
      <alignment horizontal="left" vertical="top"/>
    </xf>
    <xf numFmtId="43" fontId="2" fillId="0" borderId="4" xfId="0" applyNumberFormat="1" applyFont="1" applyFill="1" applyBorder="1"/>
    <xf numFmtId="49" fontId="2" fillId="2" borderId="11" xfId="0" applyNumberFormat="1" applyFont="1" applyFill="1" applyBorder="1" applyAlignment="1"/>
    <xf numFmtId="49" fontId="2" fillId="2" borderId="3" xfId="0" applyNumberFormat="1" applyFont="1" applyFill="1" applyBorder="1" applyAlignment="1"/>
    <xf numFmtId="43" fontId="2" fillId="2" borderId="4" xfId="0" applyNumberFormat="1" applyFont="1" applyFill="1" applyBorder="1" applyAlignment="1"/>
    <xf numFmtId="43" fontId="1" fillId="3" borderId="4" xfId="0" applyNumberFormat="1" applyFont="1" applyFill="1" applyBorder="1"/>
    <xf numFmtId="43" fontId="2" fillId="4" borderId="4" xfId="0" applyNumberFormat="1" applyFont="1" applyFill="1" applyBorder="1"/>
    <xf numFmtId="43" fontId="2" fillId="2" borderId="12" xfId="0" applyNumberFormat="1" applyFont="1" applyFill="1" applyBorder="1" applyAlignment="1">
      <alignment horizontal="left"/>
    </xf>
    <xf numFmtId="0" fontId="2" fillId="0" borderId="0" xfId="0" applyFont="1" applyAlignment="1"/>
    <xf numFmtId="43" fontId="1" fillId="4" borderId="4" xfId="0" applyNumberFormat="1" applyFont="1" applyFill="1" applyBorder="1"/>
    <xf numFmtId="0" fontId="1" fillId="0" borderId="0" xfId="0" applyFont="1" applyFill="1" applyBorder="1" applyAlignment="1">
      <alignment horizontal="left"/>
    </xf>
    <xf numFmtId="0" fontId="1" fillId="0" borderId="4" xfId="0" applyFont="1" applyFill="1" applyBorder="1" applyAlignment="1">
      <alignment horizontal="left"/>
    </xf>
    <xf numFmtId="0" fontId="1" fillId="0" borderId="3" xfId="0" applyFont="1" applyFill="1" applyBorder="1" applyAlignment="1">
      <alignment horizontal="left"/>
    </xf>
    <xf numFmtId="0" fontId="2" fillId="2" borderId="13" xfId="0" applyFont="1" applyFill="1" applyBorder="1" applyAlignment="1">
      <alignment horizontal="center"/>
    </xf>
    <xf numFmtId="0" fontId="2" fillId="2" borderId="14" xfId="0" applyFont="1" applyFill="1" applyBorder="1" applyAlignment="1">
      <alignment horizontal="center"/>
    </xf>
    <xf numFmtId="49" fontId="2" fillId="2" borderId="6"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0" fontId="2" fillId="2" borderId="4" xfId="0" applyFont="1" applyFill="1" applyBorder="1" applyAlignment="1">
      <alignment horizontal="center"/>
    </xf>
    <xf numFmtId="0" fontId="1" fillId="2" borderId="12" xfId="0" applyFont="1" applyFill="1" applyBorder="1" applyAlignment="1"/>
    <xf numFmtId="0" fontId="2" fillId="2" borderId="15" xfId="0" applyFont="1" applyFill="1" applyBorder="1" applyAlignment="1">
      <alignment horizontal="center"/>
    </xf>
    <xf numFmtId="0" fontId="1" fillId="0" borderId="9" xfId="0" applyFont="1" applyBorder="1" applyAlignment="1">
      <alignment horizontal="center"/>
    </xf>
    <xf numFmtId="0" fontId="1" fillId="0" borderId="0" xfId="0" applyFont="1" applyBorder="1" applyAlignment="1">
      <alignment horizontal="center"/>
    </xf>
    <xf numFmtId="0" fontId="2" fillId="2" borderId="5" xfId="0" applyFont="1" applyFill="1" applyBorder="1" applyAlignment="1">
      <alignment horizontal="center"/>
    </xf>
    <xf numFmtId="0" fontId="2" fillId="2" borderId="2" xfId="0" applyFont="1" applyFill="1" applyBorder="1" applyAlignment="1">
      <alignment horizontal="center"/>
    </xf>
    <xf numFmtId="0" fontId="2" fillId="2" borderId="6" xfId="0" applyFont="1" applyFill="1" applyBorder="1" applyAlignment="1">
      <alignment horizontal="center"/>
    </xf>
    <xf numFmtId="49" fontId="1" fillId="0" borderId="1" xfId="0" applyNumberFormat="1" applyFont="1" applyBorder="1" applyAlignment="1">
      <alignment horizontal="left"/>
    </xf>
    <xf numFmtId="164" fontId="1" fillId="0" borderId="1" xfId="0" applyNumberFormat="1" applyFont="1" applyBorder="1" applyAlignment="1">
      <alignment horizontal="center"/>
    </xf>
    <xf numFmtId="0" fontId="3" fillId="0" borderId="2" xfId="0" applyFont="1" applyBorder="1" applyAlignment="1">
      <alignment horizontal="center"/>
    </xf>
    <xf numFmtId="0" fontId="3" fillId="0" borderId="0" xfId="0" applyFont="1" applyBorder="1" applyAlignment="1">
      <alignment horizontal="center"/>
    </xf>
    <xf numFmtId="0" fontId="6" fillId="5" borderId="5" xfId="0" applyFont="1" applyFill="1" applyBorder="1" applyAlignment="1">
      <alignment horizontal="center" wrapText="1"/>
    </xf>
    <xf numFmtId="0" fontId="6" fillId="5" borderId="2" xfId="0" applyFont="1" applyFill="1" applyBorder="1" applyAlignment="1">
      <alignment horizontal="center" wrapText="1"/>
    </xf>
    <xf numFmtId="0" fontId="6" fillId="5" borderId="6" xfId="0" applyFont="1" applyFill="1" applyBorder="1" applyAlignment="1">
      <alignment horizontal="center" wrapText="1"/>
    </xf>
    <xf numFmtId="0" fontId="8" fillId="5" borderId="9" xfId="1" applyFont="1" applyFill="1" applyBorder="1" applyAlignment="1">
      <alignment horizontal="center"/>
    </xf>
    <xf numFmtId="0" fontId="9" fillId="5" borderId="0" xfId="0" applyFont="1" applyFill="1" applyBorder="1" applyAlignment="1">
      <alignment horizontal="center"/>
    </xf>
    <xf numFmtId="0" fontId="9" fillId="5" borderId="10" xfId="0" applyFont="1" applyFill="1" applyBorder="1" applyAlignment="1">
      <alignment horizontal="center"/>
    </xf>
    <xf numFmtId="49" fontId="2" fillId="0" borderId="0" xfId="0" applyNumberFormat="1" applyFont="1" applyFill="1" applyBorder="1" applyAlignment="1">
      <alignment horizontal="left" vertical="top" wrapText="1"/>
    </xf>
    <xf numFmtId="0" fontId="2" fillId="0" borderId="0" xfId="0" applyFont="1" applyFill="1" applyBorder="1" applyAlignment="1">
      <alignment horizontal="left"/>
    </xf>
    <xf numFmtId="0" fontId="1" fillId="0" borderId="0" xfId="0" applyFont="1" applyFill="1" applyBorder="1" applyAlignment="1">
      <alignment horizontal="left"/>
    </xf>
    <xf numFmtId="0" fontId="2" fillId="2" borderId="5" xfId="0" applyFont="1" applyFill="1" applyBorder="1" applyAlignment="1">
      <alignment horizontal="left"/>
    </xf>
    <xf numFmtId="0" fontId="2" fillId="2" borderId="2" xfId="0" applyFont="1" applyFill="1" applyBorder="1" applyAlignment="1">
      <alignment horizontal="left"/>
    </xf>
    <xf numFmtId="0" fontId="2" fillId="2" borderId="6" xfId="0" applyFont="1" applyFill="1" applyBorder="1" applyAlignment="1">
      <alignment horizontal="left"/>
    </xf>
    <xf numFmtId="0" fontId="2" fillId="0" borderId="0" xfId="0" applyFont="1" applyBorder="1" applyAlignment="1">
      <alignment horizontal="left"/>
    </xf>
    <xf numFmtId="0" fontId="2" fillId="0" borderId="2" xfId="0" applyFont="1" applyBorder="1" applyAlignment="1">
      <alignment horizontal="left"/>
    </xf>
    <xf numFmtId="49" fontId="1" fillId="0" borderId="3" xfId="0" applyNumberFormat="1" applyFont="1" applyBorder="1" applyAlignment="1">
      <alignment horizontal="left"/>
    </xf>
    <xf numFmtId="0" fontId="1" fillId="0" borderId="1" xfId="0" applyFont="1" applyBorder="1" applyAlignment="1">
      <alignment horizontal="left"/>
    </xf>
    <xf numFmtId="0" fontId="4" fillId="0" borderId="5"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1" xfId="0" applyFont="1" applyBorder="1" applyAlignment="1">
      <alignment horizontal="center"/>
    </xf>
    <xf numFmtId="0" fontId="4" fillId="0" borderId="8" xfId="0" applyFont="1" applyBorder="1" applyAlignment="1">
      <alignment horizontal="center"/>
    </xf>
    <xf numFmtId="0" fontId="2" fillId="0" borderId="0" xfId="0" applyFont="1" applyAlignment="1">
      <alignment horizontal="center"/>
    </xf>
    <xf numFmtId="0" fontId="1" fillId="0" borderId="1" xfId="0" applyFont="1" applyFill="1" applyBorder="1" applyAlignment="1">
      <alignment horizontal="left"/>
    </xf>
    <xf numFmtId="9" fontId="1" fillId="0" borderId="11" xfId="0" applyNumberFormat="1" applyFont="1" applyFill="1" applyBorder="1" applyAlignment="1">
      <alignment horizontal="center"/>
    </xf>
    <xf numFmtId="9" fontId="1" fillId="0" borderId="12" xfId="0" applyNumberFormat="1" applyFont="1" applyFill="1" applyBorder="1" applyAlignment="1">
      <alignment horizontal="center"/>
    </xf>
    <xf numFmtId="49" fontId="1" fillId="0" borderId="1" xfId="0" applyNumberFormat="1" applyFont="1" applyFill="1" applyBorder="1" applyAlignment="1">
      <alignment horizontal="center"/>
    </xf>
    <xf numFmtId="165" fontId="1" fillId="0" borderId="1" xfId="0" applyNumberFormat="1" applyFont="1" applyFill="1" applyBorder="1" applyAlignment="1">
      <alignment horizontal="left"/>
    </xf>
    <xf numFmtId="9" fontId="2" fillId="0" borderId="0" xfId="0" applyNumberFormat="1" applyFont="1" applyFill="1" applyBorder="1" applyAlignment="1">
      <alignment horizontal="right"/>
    </xf>
    <xf numFmtId="0" fontId="1" fillId="0" borderId="1" xfId="0" quotePrefix="1" applyFont="1" applyFill="1" applyBorder="1" applyAlignment="1">
      <alignment horizontal="left"/>
    </xf>
    <xf numFmtId="0" fontId="2" fillId="0" borderId="1" xfId="0" applyFont="1" applyFill="1" applyBorder="1" applyAlignment="1">
      <alignment horizontal="left"/>
    </xf>
    <xf numFmtId="0" fontId="2" fillId="0" borderId="1" xfId="0" applyFont="1" applyFill="1" applyBorder="1" applyAlignment="1">
      <alignment horizontal="center"/>
    </xf>
    <xf numFmtId="43" fontId="1" fillId="0" borderId="0" xfId="0" applyNumberFormat="1" applyFont="1" applyFill="1" applyBorder="1" applyAlignment="1">
      <alignment horizontal="center"/>
    </xf>
    <xf numFmtId="43" fontId="1" fillId="0" borderId="1" xfId="0" applyNumberFormat="1" applyFont="1" applyFill="1" applyBorder="1" applyAlignment="1">
      <alignment horizontal="center"/>
    </xf>
    <xf numFmtId="0" fontId="3" fillId="0" borderId="0" xfId="0" applyFont="1" applyFill="1" applyBorder="1" applyAlignment="1">
      <alignment horizontal="center"/>
    </xf>
    <xf numFmtId="49" fontId="1" fillId="0" borderId="0" xfId="0" applyNumberFormat="1" applyFont="1" applyFill="1" applyBorder="1" applyAlignment="1">
      <alignment horizontal="left"/>
    </xf>
    <xf numFmtId="49" fontId="1" fillId="0" borderId="1" xfId="0" applyNumberFormat="1" applyFont="1" applyFill="1" applyBorder="1" applyAlignment="1">
      <alignment horizontal="left"/>
    </xf>
    <xf numFmtId="49" fontId="2" fillId="0" borderId="7" xfId="0" applyNumberFormat="1" applyFont="1" applyFill="1" applyBorder="1" applyAlignment="1">
      <alignment horizontal="center" wrapText="1"/>
    </xf>
    <xf numFmtId="49" fontId="2" fillId="0" borderId="1" xfId="0" applyNumberFormat="1" applyFont="1" applyFill="1" applyBorder="1" applyAlignment="1">
      <alignment horizontal="center" wrapText="1"/>
    </xf>
    <xf numFmtId="49" fontId="2" fillId="0" borderId="8" xfId="0" applyNumberFormat="1" applyFont="1" applyFill="1" applyBorder="1" applyAlignment="1">
      <alignment horizontal="center" wrapText="1"/>
    </xf>
    <xf numFmtId="49" fontId="1" fillId="0" borderId="0" xfId="0" applyNumberFormat="1" applyFont="1" applyFill="1" applyBorder="1" applyAlignment="1">
      <alignment horizontal="left" wrapText="1"/>
    </xf>
    <xf numFmtId="0" fontId="1" fillId="0" borderId="2" xfId="0" applyFont="1" applyFill="1" applyBorder="1" applyAlignment="1">
      <alignment horizontal="left"/>
    </xf>
    <xf numFmtId="43" fontId="2" fillId="0" borderId="0" xfId="0" applyNumberFormat="1" applyFont="1" applyFill="1" applyBorder="1" applyAlignment="1">
      <alignment horizontal="center"/>
    </xf>
    <xf numFmtId="41" fontId="1" fillId="0" borderId="0" xfId="0" applyNumberFormat="1" applyFont="1" applyFill="1" applyBorder="1" applyAlignment="1">
      <alignment horizontal="center"/>
    </xf>
    <xf numFmtId="43" fontId="1" fillId="0" borderId="3" xfId="0" applyNumberFormat="1" applyFont="1" applyFill="1" applyBorder="1" applyAlignment="1">
      <alignment horizontal="center"/>
    </xf>
    <xf numFmtId="43" fontId="2" fillId="0" borderId="1" xfId="0" applyNumberFormat="1" applyFont="1" applyFill="1" applyBorder="1" applyAlignment="1">
      <alignment horizontal="center"/>
    </xf>
    <xf numFmtId="0" fontId="2" fillId="0" borderId="2" xfId="0" applyFont="1" applyFill="1" applyBorder="1" applyAlignment="1">
      <alignment horizontal="left"/>
    </xf>
    <xf numFmtId="49" fontId="1" fillId="0" borderId="5" xfId="0" applyNumberFormat="1" applyFont="1" applyFill="1" applyBorder="1" applyAlignment="1">
      <alignment horizontal="center" wrapText="1"/>
    </xf>
    <xf numFmtId="49" fontId="1" fillId="0" borderId="2" xfId="0" applyNumberFormat="1" applyFont="1" applyFill="1" applyBorder="1" applyAlignment="1">
      <alignment horizontal="center" wrapText="1"/>
    </xf>
    <xf numFmtId="49" fontId="1" fillId="0" borderId="6" xfId="0" applyNumberFormat="1" applyFont="1" applyFill="1" applyBorder="1" applyAlignment="1">
      <alignment horizontal="center" wrapText="1"/>
    </xf>
    <xf numFmtId="164" fontId="1" fillId="0" borderId="1" xfId="0" applyNumberFormat="1" applyFont="1" applyFill="1" applyBorder="1" applyAlignment="1">
      <alignment horizontal="center"/>
    </xf>
    <xf numFmtId="0" fontId="1" fillId="0" borderId="3" xfId="0" applyFont="1" applyFill="1" applyBorder="1" applyAlignment="1">
      <alignment horizontal="left"/>
    </xf>
    <xf numFmtId="49" fontId="1" fillId="0" borderId="3" xfId="0" applyNumberFormat="1" applyFont="1" applyFill="1" applyBorder="1" applyAlignment="1">
      <alignment horizontal="left"/>
    </xf>
    <xf numFmtId="49" fontId="1" fillId="0" borderId="0" xfId="0" applyNumberFormat="1" applyFont="1" applyAlignment="1">
      <alignment horizontal="left" vertical="top" wrapText="1"/>
    </xf>
    <xf numFmtId="0" fontId="4" fillId="2" borderId="11" xfId="0" applyFont="1" applyFill="1" applyBorder="1" applyAlignment="1">
      <alignment horizontal="left"/>
    </xf>
    <xf numFmtId="0" fontId="4" fillId="2" borderId="3" xfId="0" applyFont="1" applyFill="1" applyBorder="1" applyAlignment="1">
      <alignment horizontal="left"/>
    </xf>
    <xf numFmtId="0" fontId="4" fillId="2" borderId="12" xfId="0" applyFont="1" applyFill="1" applyBorder="1" applyAlignment="1">
      <alignment horizontal="left"/>
    </xf>
    <xf numFmtId="0" fontId="4" fillId="2" borderId="11" xfId="0" applyFont="1" applyFill="1" applyBorder="1" applyAlignment="1">
      <alignment horizontal="center"/>
    </xf>
    <xf numFmtId="0" fontId="4" fillId="2" borderId="3" xfId="0" applyFont="1" applyFill="1" applyBorder="1" applyAlignment="1">
      <alignment horizontal="center"/>
    </xf>
    <xf numFmtId="0" fontId="4" fillId="2" borderId="12" xfId="0" applyFont="1" applyFill="1" applyBorder="1" applyAlignment="1">
      <alignment horizontal="center"/>
    </xf>
    <xf numFmtId="0" fontId="2" fillId="2" borderId="11" xfId="0" applyFont="1" applyFill="1" applyBorder="1" applyAlignment="1">
      <alignment horizontal="center"/>
    </xf>
    <xf numFmtId="0" fontId="2" fillId="2" borderId="3" xfId="0" applyFont="1" applyFill="1" applyBorder="1" applyAlignment="1">
      <alignment horizontal="center"/>
    </xf>
    <xf numFmtId="0" fontId="2" fillId="2" borderId="12" xfId="0" applyFont="1" applyFill="1" applyBorder="1" applyAlignment="1">
      <alignment horizont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2" fillId="2" borderId="11" xfId="0" applyFont="1" applyFill="1" applyBorder="1" applyAlignment="1">
      <alignment horizontal="left"/>
    </xf>
    <xf numFmtId="0" fontId="2" fillId="2" borderId="3" xfId="0" applyFont="1" applyFill="1" applyBorder="1" applyAlignment="1">
      <alignment horizontal="left"/>
    </xf>
    <xf numFmtId="0" fontId="2" fillId="2" borderId="12" xfId="0" applyFont="1" applyFill="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3" xfId="0" applyFont="1" applyBorder="1" applyAlignment="1">
      <alignment horizontal="left"/>
    </xf>
    <xf numFmtId="0" fontId="1" fillId="0" borderId="11" xfId="0" applyFont="1" applyFill="1" applyBorder="1" applyAlignment="1">
      <alignment horizontal="left"/>
    </xf>
    <xf numFmtId="0" fontId="1" fillId="0" borderId="12" xfId="0" applyFont="1" applyFill="1" applyBorder="1" applyAlignment="1">
      <alignment horizontal="left"/>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49" fontId="1" fillId="0" borderId="11" xfId="0" applyNumberFormat="1" applyFont="1" applyBorder="1" applyAlignment="1">
      <alignment horizontal="left"/>
    </xf>
    <xf numFmtId="49" fontId="1" fillId="0" borderId="12" xfId="0" applyNumberFormat="1" applyFont="1" applyBorder="1" applyAlignment="1">
      <alignment horizontal="left"/>
    </xf>
    <xf numFmtId="49" fontId="2" fillId="2" borderId="5"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11" xfId="0" applyNumberFormat="1" applyFont="1" applyFill="1" applyBorder="1" applyAlignment="1">
      <alignment horizontal="left"/>
    </xf>
    <xf numFmtId="49" fontId="2" fillId="2" borderId="12" xfId="0" applyNumberFormat="1" applyFont="1" applyFill="1" applyBorder="1" applyAlignment="1">
      <alignment horizontal="left"/>
    </xf>
    <xf numFmtId="0" fontId="2" fillId="2" borderId="4" xfId="0" applyFont="1" applyFill="1" applyBorder="1" applyAlignment="1">
      <alignment horizontal="left"/>
    </xf>
    <xf numFmtId="0" fontId="1" fillId="0" borderId="4" xfId="0" applyFont="1" applyBorder="1" applyAlignment="1">
      <alignment horizontal="left" vertical="top" wrapText="1"/>
    </xf>
    <xf numFmtId="0" fontId="2" fillId="2" borderId="4" xfId="0" applyFont="1" applyFill="1" applyBorder="1" applyAlignment="1">
      <alignment horizontal="center"/>
    </xf>
    <xf numFmtId="49" fontId="2" fillId="2" borderId="3" xfId="0" applyNumberFormat="1" applyFont="1" applyFill="1" applyBorder="1" applyAlignment="1">
      <alignment horizontal="left"/>
    </xf>
    <xf numFmtId="49" fontId="2" fillId="2" borderId="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1" fillId="0" borderId="11" xfId="0" applyNumberFormat="1" applyFont="1" applyFill="1" applyBorder="1" applyAlignment="1">
      <alignment horizontal="left"/>
    </xf>
    <xf numFmtId="49" fontId="1" fillId="0" borderId="12" xfId="0" applyNumberFormat="1" applyFont="1" applyFill="1" applyBorder="1" applyAlignment="1">
      <alignment horizontal="left"/>
    </xf>
    <xf numFmtId="49" fontId="1" fillId="0" borderId="0" xfId="0" applyNumberFormat="1" applyFont="1" applyFill="1" applyAlignment="1">
      <alignment horizontal="left" vertical="top" wrapText="1"/>
    </xf>
    <xf numFmtId="0" fontId="1" fillId="0" borderId="0" xfId="0" applyFont="1" applyFill="1" applyAlignment="1">
      <alignment horizontal="left" vertical="top" wrapText="1"/>
    </xf>
    <xf numFmtId="49" fontId="2" fillId="2" borderId="11" xfId="0" applyNumberFormat="1" applyFont="1" applyFill="1" applyBorder="1" applyAlignment="1">
      <alignment horizontal="center"/>
    </xf>
    <xf numFmtId="49" fontId="2" fillId="2" borderId="3" xfId="0" applyNumberFormat="1" applyFont="1" applyFill="1" applyBorder="1" applyAlignment="1">
      <alignment horizontal="center"/>
    </xf>
    <xf numFmtId="49" fontId="2" fillId="2" borderId="12" xfId="0" applyNumberFormat="1" applyFont="1" applyFill="1" applyBorder="1" applyAlignment="1">
      <alignment horizontal="center"/>
    </xf>
    <xf numFmtId="0" fontId="4" fillId="2" borderId="4" xfId="0" applyFont="1" applyFill="1" applyBorder="1" applyAlignment="1">
      <alignment horizontal="center" vertical="center"/>
    </xf>
    <xf numFmtId="0" fontId="1" fillId="2" borderId="11" xfId="0" applyFont="1" applyFill="1" applyBorder="1" applyAlignment="1">
      <alignment horizontal="center"/>
    </xf>
    <xf numFmtId="0" fontId="1" fillId="2" borderId="3" xfId="0" applyFont="1" applyFill="1" applyBorder="1" applyAlignment="1">
      <alignment horizontal="center"/>
    </xf>
    <xf numFmtId="0" fontId="2" fillId="4" borderId="4" xfId="0" applyFont="1" applyFill="1" applyBorder="1" applyAlignment="1">
      <alignment horizontal="left"/>
    </xf>
    <xf numFmtId="49" fontId="1" fillId="0" borderId="4" xfId="0" applyNumberFormat="1" applyFont="1" applyBorder="1" applyAlignment="1">
      <alignment horizontal="left" vertical="top" wrapText="1"/>
    </xf>
    <xf numFmtId="49" fontId="2" fillId="2" borderId="9"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xf>
    <xf numFmtId="49" fontId="2" fillId="2" borderId="14" xfId="0" applyNumberFormat="1" applyFont="1" applyFill="1" applyBorder="1" applyAlignment="1">
      <alignment horizontal="center" vertical="center"/>
    </xf>
    <xf numFmtId="0" fontId="2" fillId="0" borderId="0" xfId="0" applyFont="1"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495300</xdr:colOff>
          <xdr:row>3</xdr:row>
          <xdr:rowOff>133350</xdr:rowOff>
        </xdr:from>
        <xdr:to>
          <xdr:col>6</xdr:col>
          <xdr:colOff>19050</xdr:colOff>
          <xdr:row>5</xdr:row>
          <xdr:rowOff>28575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4</xdr:row>
          <xdr:rowOff>133350</xdr:rowOff>
        </xdr:from>
        <xdr:to>
          <xdr:col>6</xdr:col>
          <xdr:colOff>19050</xdr:colOff>
          <xdr:row>6</xdr:row>
          <xdr:rowOff>28575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133350</xdr:rowOff>
        </xdr:from>
        <xdr:to>
          <xdr:col>2</xdr:col>
          <xdr:colOff>76200</xdr:colOff>
          <xdr:row>32</xdr:row>
          <xdr:rowOff>142875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32</xdr:row>
          <xdr:rowOff>133350</xdr:rowOff>
        </xdr:from>
        <xdr:to>
          <xdr:col>2</xdr:col>
          <xdr:colOff>76200</xdr:colOff>
          <xdr:row>34</xdr:row>
          <xdr:rowOff>142875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22</xdr:row>
          <xdr:rowOff>95250</xdr:rowOff>
        </xdr:from>
        <xdr:to>
          <xdr:col>12</xdr:col>
          <xdr:colOff>19050</xdr:colOff>
          <xdr:row>23</xdr:row>
          <xdr:rowOff>142875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23</xdr:row>
          <xdr:rowOff>95250</xdr:rowOff>
        </xdr:from>
        <xdr:to>
          <xdr:col>12</xdr:col>
          <xdr:colOff>19050</xdr:colOff>
          <xdr:row>24</xdr:row>
          <xdr:rowOff>152400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24</xdr:row>
          <xdr:rowOff>95250</xdr:rowOff>
        </xdr:from>
        <xdr:to>
          <xdr:col>12</xdr:col>
          <xdr:colOff>19050</xdr:colOff>
          <xdr:row>25</xdr:row>
          <xdr:rowOff>152400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22</xdr:row>
          <xdr:rowOff>104775</xdr:rowOff>
        </xdr:from>
        <xdr:to>
          <xdr:col>2</xdr:col>
          <xdr:colOff>76200</xdr:colOff>
          <xdr:row>23</xdr:row>
          <xdr:rowOff>152400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23</xdr:row>
          <xdr:rowOff>95250</xdr:rowOff>
        </xdr:from>
        <xdr:to>
          <xdr:col>2</xdr:col>
          <xdr:colOff>76200</xdr:colOff>
          <xdr:row>24</xdr:row>
          <xdr:rowOff>152400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AccountingElp@ttushc.edu%20(or%20attach%20form%20in%20the%20New%20Fund%20Request%20Syste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76"/>
  <sheetViews>
    <sheetView tabSelected="1" zoomScale="125" zoomScaleNormal="125" workbookViewId="0">
      <selection activeCell="B63" sqref="B63:J63"/>
    </sheetView>
  </sheetViews>
  <sheetFormatPr defaultColWidth="9.140625" defaultRowHeight="12.75" x14ac:dyDescent="0.2"/>
  <cols>
    <col min="1" max="1" width="1.7109375" style="2" customWidth="1"/>
    <col min="2" max="2" width="4.7109375" style="2" customWidth="1"/>
    <col min="3" max="3" width="17.28515625" style="2" bestFit="1" customWidth="1"/>
    <col min="4" max="4" width="1.7109375" style="2" customWidth="1"/>
    <col min="5" max="5" width="10" style="2" customWidth="1"/>
    <col min="6" max="6" width="1.7109375" style="2" customWidth="1"/>
    <col min="7" max="7" width="10" style="2" customWidth="1"/>
    <col min="8" max="8" width="1.7109375" style="2" customWidth="1"/>
    <col min="9" max="9" width="10" style="2" customWidth="1"/>
    <col min="10" max="10" width="1.7109375" style="2" customWidth="1"/>
    <col min="11" max="11" width="16.5703125" style="2" customWidth="1"/>
    <col min="12" max="12" width="0.85546875" style="2" customWidth="1"/>
    <col min="13" max="13" width="8.7109375" style="2" customWidth="1"/>
    <col min="14" max="14" width="11.7109375" style="2" customWidth="1"/>
    <col min="15" max="15" width="1.7109375" style="2" customWidth="1"/>
    <col min="16" max="16384" width="9.140625" style="2"/>
  </cols>
  <sheetData>
    <row r="1" spans="1:15" ht="15.75" x14ac:dyDescent="0.25">
      <c r="A1" s="99" t="s">
        <v>182</v>
      </c>
      <c r="B1" s="100"/>
      <c r="C1" s="100"/>
      <c r="D1" s="100"/>
      <c r="E1" s="100"/>
      <c r="F1" s="100"/>
      <c r="G1" s="100"/>
      <c r="H1" s="100"/>
      <c r="I1" s="100"/>
      <c r="J1" s="100"/>
      <c r="K1" s="100"/>
      <c r="L1" s="100"/>
      <c r="M1" s="100"/>
      <c r="N1" s="100"/>
      <c r="O1" s="101"/>
    </row>
    <row r="2" spans="1:15" ht="15.75" x14ac:dyDescent="0.25">
      <c r="A2" s="102" t="s">
        <v>166</v>
      </c>
      <c r="B2" s="103"/>
      <c r="C2" s="103"/>
      <c r="D2" s="103"/>
      <c r="E2" s="103"/>
      <c r="F2" s="103"/>
      <c r="G2" s="103"/>
      <c r="H2" s="103"/>
      <c r="I2" s="103"/>
      <c r="J2" s="103"/>
      <c r="K2" s="103"/>
      <c r="L2" s="103"/>
      <c r="M2" s="103"/>
      <c r="N2" s="103"/>
      <c r="O2" s="104"/>
    </row>
    <row r="3" spans="1:15" ht="3.95" customHeight="1" x14ac:dyDescent="0.2">
      <c r="A3" s="105"/>
      <c r="B3" s="105"/>
      <c r="C3" s="105"/>
      <c r="D3" s="105"/>
      <c r="E3" s="105"/>
      <c r="F3" s="105"/>
      <c r="G3" s="105"/>
      <c r="H3" s="105"/>
      <c r="I3" s="105"/>
      <c r="J3" s="105"/>
      <c r="K3" s="105"/>
      <c r="L3" s="105"/>
      <c r="M3" s="105"/>
      <c r="N3" s="105"/>
      <c r="O3" s="105"/>
    </row>
    <row r="4" spans="1:15" ht="12.75" customHeight="1" x14ac:dyDescent="0.2">
      <c r="A4" s="92" t="s">
        <v>16</v>
      </c>
      <c r="B4" s="93"/>
      <c r="C4" s="93"/>
      <c r="D4" s="93"/>
      <c r="E4" s="93"/>
      <c r="F4" s="93"/>
      <c r="G4" s="93"/>
      <c r="H4" s="93"/>
      <c r="I4" s="93"/>
      <c r="J4" s="93"/>
      <c r="K4" s="93"/>
      <c r="L4" s="93"/>
      <c r="M4" s="93"/>
      <c r="N4" s="93"/>
      <c r="O4" s="94"/>
    </row>
    <row r="5" spans="1:15" x14ac:dyDescent="0.2">
      <c r="A5" s="18"/>
      <c r="B5" s="90" t="s">
        <v>0</v>
      </c>
      <c r="C5" s="90"/>
      <c r="D5" s="4"/>
      <c r="E5" s="29"/>
      <c r="F5" s="4"/>
      <c r="G5" s="91" t="s">
        <v>26</v>
      </c>
      <c r="H5" s="91"/>
      <c r="I5" s="91"/>
      <c r="J5" s="91"/>
      <c r="K5" s="91"/>
      <c r="L5" s="91"/>
      <c r="M5" s="91"/>
      <c r="N5" s="91"/>
      <c r="O5" s="19"/>
    </row>
    <row r="6" spans="1:15" x14ac:dyDescent="0.2">
      <c r="A6" s="18"/>
      <c r="B6" s="91"/>
      <c r="C6" s="91"/>
      <c r="D6" s="4"/>
      <c r="E6" s="4"/>
      <c r="F6" s="4"/>
      <c r="G6" s="8" t="s">
        <v>38</v>
      </c>
      <c r="H6" s="8"/>
      <c r="I6" s="91" t="s">
        <v>39</v>
      </c>
      <c r="J6" s="91"/>
      <c r="K6" s="91"/>
      <c r="L6" s="91"/>
      <c r="M6" s="91"/>
      <c r="N6" s="91"/>
      <c r="O6" s="19"/>
    </row>
    <row r="7" spans="1:15" ht="3.95" customHeight="1" x14ac:dyDescent="0.2">
      <c r="A7" s="18"/>
      <c r="B7" s="91"/>
      <c r="C7" s="91"/>
      <c r="D7" s="91"/>
      <c r="E7" s="91"/>
      <c r="F7" s="91"/>
      <c r="G7" s="91"/>
      <c r="H7" s="91"/>
      <c r="I7" s="91"/>
      <c r="J7" s="91"/>
      <c r="K7" s="91"/>
      <c r="L7" s="91"/>
      <c r="M7" s="91"/>
      <c r="N7" s="91"/>
      <c r="O7" s="19"/>
    </row>
    <row r="8" spans="1:15" x14ac:dyDescent="0.2">
      <c r="A8" s="18"/>
      <c r="B8" s="90" t="s">
        <v>109</v>
      </c>
      <c r="C8" s="90"/>
      <c r="D8" s="4"/>
      <c r="E8" s="30"/>
      <c r="F8" s="20" t="s">
        <v>11</v>
      </c>
      <c r="G8" s="30"/>
      <c r="H8" s="20" t="s">
        <v>11</v>
      </c>
      <c r="I8" s="30"/>
      <c r="J8" s="4"/>
      <c r="K8" s="91" t="s">
        <v>13</v>
      </c>
      <c r="L8" s="91"/>
      <c r="M8" s="91"/>
      <c r="N8" s="91"/>
      <c r="O8" s="19"/>
    </row>
    <row r="9" spans="1:15" ht="3.95" customHeight="1" x14ac:dyDescent="0.2">
      <c r="A9" s="18"/>
      <c r="B9" s="91"/>
      <c r="C9" s="91"/>
      <c r="D9" s="91"/>
      <c r="E9" s="91"/>
      <c r="F9" s="91"/>
      <c r="G9" s="91"/>
      <c r="H9" s="91"/>
      <c r="I9" s="91"/>
      <c r="J9" s="91"/>
      <c r="K9" s="91"/>
      <c r="L9" s="91"/>
      <c r="M9" s="91"/>
      <c r="N9" s="91"/>
      <c r="O9" s="19"/>
    </row>
    <row r="10" spans="1:15" x14ac:dyDescent="0.2">
      <c r="A10" s="18"/>
      <c r="B10" s="13" t="s">
        <v>1</v>
      </c>
      <c r="C10" s="4"/>
      <c r="D10" s="4"/>
      <c r="E10" s="119"/>
      <c r="F10" s="119"/>
      <c r="G10" s="119"/>
      <c r="H10" s="119"/>
      <c r="I10" s="119"/>
      <c r="J10" s="119"/>
      <c r="K10" s="119"/>
      <c r="L10" s="119"/>
      <c r="M10" s="119"/>
      <c r="N10" s="119"/>
      <c r="O10" s="19"/>
    </row>
    <row r="11" spans="1:15" ht="3.95" customHeight="1" x14ac:dyDescent="0.2">
      <c r="A11" s="18"/>
      <c r="B11" s="91"/>
      <c r="C11" s="91"/>
      <c r="D11" s="91"/>
      <c r="E11" s="91"/>
      <c r="F11" s="91"/>
      <c r="G11" s="91"/>
      <c r="H11" s="91"/>
      <c r="I11" s="91"/>
      <c r="J11" s="91"/>
      <c r="K11" s="91"/>
      <c r="L11" s="91"/>
      <c r="M11" s="91"/>
      <c r="N11" s="91"/>
      <c r="O11" s="19"/>
    </row>
    <row r="12" spans="1:15" x14ac:dyDescent="0.2">
      <c r="A12" s="18"/>
      <c r="B12" s="90" t="s">
        <v>2</v>
      </c>
      <c r="C12" s="90"/>
      <c r="D12" s="4"/>
      <c r="E12" s="109"/>
      <c r="F12" s="109"/>
      <c r="G12" s="109"/>
      <c r="H12" s="109"/>
      <c r="I12" s="109"/>
      <c r="J12" s="4"/>
      <c r="K12" s="13" t="s">
        <v>3</v>
      </c>
      <c r="L12" s="4"/>
      <c r="M12" s="110"/>
      <c r="N12" s="110"/>
      <c r="O12" s="19"/>
    </row>
    <row r="13" spans="1:15" ht="3.95" customHeight="1" x14ac:dyDescent="0.2">
      <c r="A13" s="18"/>
      <c r="B13" s="91"/>
      <c r="C13" s="91"/>
      <c r="D13" s="91"/>
      <c r="E13" s="91"/>
      <c r="F13" s="91"/>
      <c r="G13" s="91"/>
      <c r="H13" s="91"/>
      <c r="I13" s="91"/>
      <c r="J13" s="91"/>
      <c r="K13" s="91"/>
      <c r="L13" s="91"/>
      <c r="M13" s="91"/>
      <c r="N13" s="91"/>
      <c r="O13" s="19"/>
    </row>
    <row r="14" spans="1:15" x14ac:dyDescent="0.2">
      <c r="A14" s="18"/>
      <c r="B14" s="90" t="s">
        <v>4</v>
      </c>
      <c r="C14" s="90"/>
      <c r="D14" s="90"/>
      <c r="E14" s="90"/>
      <c r="F14" s="90"/>
      <c r="G14" s="90"/>
      <c r="H14" s="119"/>
      <c r="I14" s="119"/>
      <c r="J14" s="119"/>
      <c r="K14" s="119"/>
      <c r="L14" s="119"/>
      <c r="M14" s="119"/>
      <c r="N14" s="119"/>
      <c r="O14" s="19"/>
    </row>
    <row r="15" spans="1:15" x14ac:dyDescent="0.2">
      <c r="A15" s="18"/>
      <c r="B15" s="119"/>
      <c r="C15" s="119"/>
      <c r="D15" s="119"/>
      <c r="E15" s="119"/>
      <c r="F15" s="119"/>
      <c r="G15" s="119"/>
      <c r="H15" s="135"/>
      <c r="I15" s="135"/>
      <c r="J15" s="135"/>
      <c r="K15" s="135"/>
      <c r="L15" s="135"/>
      <c r="M15" s="135"/>
      <c r="N15" s="135"/>
      <c r="O15" s="19"/>
    </row>
    <row r="16" spans="1:15" ht="3.95" customHeight="1" x14ac:dyDescent="0.2">
      <c r="A16" s="18"/>
      <c r="B16" s="118"/>
      <c r="C16" s="118"/>
      <c r="D16" s="118"/>
      <c r="E16" s="118"/>
      <c r="F16" s="118"/>
      <c r="G16" s="118"/>
      <c r="H16" s="118"/>
      <c r="I16" s="118"/>
      <c r="J16" s="118"/>
      <c r="K16" s="118"/>
      <c r="L16" s="118"/>
      <c r="M16" s="118"/>
      <c r="N16" s="118"/>
      <c r="O16" s="19"/>
    </row>
    <row r="17" spans="1:15" x14ac:dyDescent="0.2">
      <c r="A17" s="18"/>
      <c r="B17" s="90" t="s">
        <v>36</v>
      </c>
      <c r="C17" s="90"/>
      <c r="D17" s="4"/>
      <c r="E17" s="30"/>
      <c r="F17" s="20" t="s">
        <v>11</v>
      </c>
      <c r="G17" s="30"/>
      <c r="H17" s="20" t="s">
        <v>11</v>
      </c>
      <c r="I17" s="30"/>
      <c r="J17" s="4"/>
      <c r="K17" s="117" t="s">
        <v>37</v>
      </c>
      <c r="L17" s="117"/>
      <c r="M17" s="117"/>
      <c r="N17" s="117"/>
      <c r="O17" s="19"/>
    </row>
    <row r="18" spans="1:15" ht="3.95" customHeight="1" x14ac:dyDescent="0.2">
      <c r="A18" s="21"/>
      <c r="B18" s="106"/>
      <c r="C18" s="106"/>
      <c r="D18" s="106"/>
      <c r="E18" s="106"/>
      <c r="F18" s="106"/>
      <c r="G18" s="106"/>
      <c r="H18" s="106"/>
      <c r="I18" s="106"/>
      <c r="J18" s="106"/>
      <c r="K18" s="106"/>
      <c r="L18" s="106"/>
      <c r="M18" s="106"/>
      <c r="N18" s="106"/>
      <c r="O18" s="22"/>
    </row>
    <row r="19" spans="1:15" ht="3.95" customHeight="1" x14ac:dyDescent="0.2">
      <c r="A19" s="4"/>
      <c r="B19" s="91"/>
      <c r="C19" s="91"/>
      <c r="D19" s="91"/>
      <c r="E19" s="91"/>
      <c r="F19" s="91"/>
      <c r="G19" s="91"/>
      <c r="H19" s="91"/>
      <c r="I19" s="91"/>
      <c r="J19" s="91"/>
      <c r="K19" s="91"/>
      <c r="L19" s="91"/>
      <c r="M19" s="91"/>
      <c r="N19" s="91"/>
      <c r="O19" s="4"/>
    </row>
    <row r="20" spans="1:15" x14ac:dyDescent="0.2">
      <c r="A20" s="92" t="s">
        <v>17</v>
      </c>
      <c r="B20" s="93"/>
      <c r="C20" s="93"/>
      <c r="D20" s="93"/>
      <c r="E20" s="93"/>
      <c r="F20" s="93"/>
      <c r="G20" s="93"/>
      <c r="H20" s="93"/>
      <c r="I20" s="93"/>
      <c r="J20" s="93"/>
      <c r="K20" s="93"/>
      <c r="L20" s="93"/>
      <c r="M20" s="93"/>
      <c r="N20" s="93"/>
      <c r="O20" s="94"/>
    </row>
    <row r="21" spans="1:15" x14ac:dyDescent="0.2">
      <c r="A21" s="18"/>
      <c r="B21" s="90" t="s">
        <v>18</v>
      </c>
      <c r="C21" s="90"/>
      <c r="D21" s="4"/>
      <c r="E21" s="109"/>
      <c r="F21" s="109"/>
      <c r="G21" s="109"/>
      <c r="H21" s="109"/>
      <c r="I21" s="109"/>
      <c r="J21" s="4"/>
      <c r="K21" s="13" t="s">
        <v>3</v>
      </c>
      <c r="L21" s="4"/>
      <c r="M21" s="110"/>
      <c r="N21" s="110"/>
      <c r="O21" s="19"/>
    </row>
    <row r="22" spans="1:15" ht="3.95" customHeight="1" x14ac:dyDescent="0.2">
      <c r="A22" s="18"/>
      <c r="B22" s="91"/>
      <c r="C22" s="91"/>
      <c r="D22" s="91"/>
      <c r="E22" s="91"/>
      <c r="F22" s="91"/>
      <c r="G22" s="91"/>
      <c r="H22" s="91"/>
      <c r="I22" s="91"/>
      <c r="J22" s="91"/>
      <c r="K22" s="91"/>
      <c r="L22" s="91"/>
      <c r="M22" s="91"/>
      <c r="N22" s="91"/>
      <c r="O22" s="19"/>
    </row>
    <row r="23" spans="1:15" x14ac:dyDescent="0.2">
      <c r="A23" s="18"/>
      <c r="B23" s="114" t="s">
        <v>10</v>
      </c>
      <c r="C23" s="114"/>
      <c r="D23" s="114"/>
      <c r="E23" s="114"/>
      <c r="F23" s="114"/>
      <c r="G23" s="114"/>
      <c r="H23" s="114"/>
      <c r="I23" s="114"/>
      <c r="J23" s="8"/>
      <c r="K23" s="114" t="s">
        <v>5</v>
      </c>
      <c r="L23" s="114"/>
      <c r="M23" s="114"/>
      <c r="N23" s="114"/>
      <c r="O23" s="19"/>
    </row>
    <row r="24" spans="1:15" x14ac:dyDescent="0.2">
      <c r="A24" s="18"/>
      <c r="B24" s="4"/>
      <c r="C24" s="124" t="s">
        <v>185</v>
      </c>
      <c r="D24" s="124"/>
      <c r="E24" s="124"/>
      <c r="F24" s="124"/>
      <c r="G24" s="124"/>
      <c r="H24" s="124"/>
      <c r="I24" s="124"/>
      <c r="J24" s="4"/>
      <c r="K24" s="4"/>
      <c r="L24" s="4"/>
      <c r="M24" s="4" t="s">
        <v>6</v>
      </c>
      <c r="N24" s="11"/>
      <c r="O24" s="19"/>
    </row>
    <row r="25" spans="1:15" x14ac:dyDescent="0.2">
      <c r="A25" s="18"/>
      <c r="B25" s="4"/>
      <c r="C25" s="91" t="s">
        <v>21</v>
      </c>
      <c r="D25" s="91"/>
      <c r="E25" s="91"/>
      <c r="F25" s="91"/>
      <c r="G25" s="91"/>
      <c r="H25" s="91"/>
      <c r="I25" s="91"/>
      <c r="J25" s="4"/>
      <c r="K25" s="4"/>
      <c r="L25" s="4"/>
      <c r="M25" s="4" t="s">
        <v>7</v>
      </c>
      <c r="N25" s="9"/>
      <c r="O25" s="19"/>
    </row>
    <row r="26" spans="1:15" x14ac:dyDescent="0.2">
      <c r="A26" s="18"/>
      <c r="B26" s="14" t="s">
        <v>12</v>
      </c>
      <c r="C26" s="14"/>
      <c r="D26" s="8"/>
      <c r="E26" s="133"/>
      <c r="F26" s="133"/>
      <c r="G26" s="133"/>
      <c r="H26" s="8"/>
      <c r="I26" s="8"/>
      <c r="J26" s="4"/>
      <c r="K26" s="4"/>
      <c r="L26" s="4"/>
      <c r="M26" s="4" t="s">
        <v>8</v>
      </c>
      <c r="N26" s="6"/>
      <c r="O26" s="19"/>
    </row>
    <row r="27" spans="1:15" ht="3.95" customHeight="1" x14ac:dyDescent="0.2">
      <c r="A27" s="18"/>
      <c r="B27" s="91"/>
      <c r="C27" s="91"/>
      <c r="D27" s="91"/>
      <c r="E27" s="91"/>
      <c r="F27" s="91"/>
      <c r="G27" s="91"/>
      <c r="H27" s="91"/>
      <c r="I27" s="91"/>
      <c r="J27" s="91"/>
      <c r="K27" s="91"/>
      <c r="L27" s="91"/>
      <c r="M27" s="91"/>
      <c r="N27" s="91"/>
      <c r="O27" s="19"/>
    </row>
    <row r="28" spans="1:15" ht="24.75" customHeight="1" x14ac:dyDescent="0.2">
      <c r="A28" s="18"/>
      <c r="B28" s="130" t="s">
        <v>20</v>
      </c>
      <c r="C28" s="131"/>
      <c r="D28" s="131"/>
      <c r="E28" s="131"/>
      <c r="F28" s="131"/>
      <c r="G28" s="131"/>
      <c r="H28" s="131"/>
      <c r="I28" s="131"/>
      <c r="J28" s="131"/>
      <c r="K28" s="131"/>
      <c r="L28" s="131"/>
      <c r="M28" s="131"/>
      <c r="N28" s="132"/>
      <c r="O28" s="19"/>
    </row>
    <row r="29" spans="1:15" ht="13.5" customHeight="1" x14ac:dyDescent="0.2">
      <c r="A29" s="18"/>
      <c r="B29" s="120" t="s">
        <v>19</v>
      </c>
      <c r="C29" s="121"/>
      <c r="D29" s="121"/>
      <c r="E29" s="121"/>
      <c r="F29" s="121"/>
      <c r="G29" s="121"/>
      <c r="H29" s="121"/>
      <c r="I29" s="121"/>
      <c r="J29" s="121"/>
      <c r="K29" s="121"/>
      <c r="L29" s="121"/>
      <c r="M29" s="121"/>
      <c r="N29" s="122"/>
      <c r="O29" s="19"/>
    </row>
    <row r="30" spans="1:15" ht="3.95" customHeight="1" x14ac:dyDescent="0.2">
      <c r="A30" s="18"/>
      <c r="B30" s="123"/>
      <c r="C30" s="123"/>
      <c r="D30" s="123"/>
      <c r="E30" s="123"/>
      <c r="F30" s="123"/>
      <c r="G30" s="123"/>
      <c r="H30" s="123"/>
      <c r="I30" s="123"/>
      <c r="J30" s="123"/>
      <c r="K30" s="123"/>
      <c r="L30" s="123"/>
      <c r="M30" s="123"/>
      <c r="N30" s="123"/>
      <c r="O30" s="19"/>
    </row>
    <row r="31" spans="1:15" x14ac:dyDescent="0.2">
      <c r="A31" s="18"/>
      <c r="B31" s="114" t="s">
        <v>22</v>
      </c>
      <c r="C31" s="114"/>
      <c r="D31" s="114"/>
      <c r="E31" s="114"/>
      <c r="F31" s="114"/>
      <c r="G31" s="114"/>
      <c r="H31" s="114"/>
      <c r="I31" s="114"/>
      <c r="J31" s="114"/>
      <c r="K31" s="114"/>
      <c r="L31" s="114"/>
      <c r="M31" s="114"/>
      <c r="N31" s="114"/>
      <c r="O31" s="19"/>
    </row>
    <row r="32" spans="1:15" ht="3.95" customHeight="1" x14ac:dyDescent="0.2">
      <c r="A32" s="18"/>
      <c r="B32" s="129"/>
      <c r="C32" s="129"/>
      <c r="D32" s="129"/>
      <c r="E32" s="129"/>
      <c r="F32" s="129"/>
      <c r="G32" s="129"/>
      <c r="H32" s="129"/>
      <c r="I32" s="129"/>
      <c r="J32" s="129"/>
      <c r="K32" s="129"/>
      <c r="L32" s="129"/>
      <c r="M32" s="129"/>
      <c r="N32" s="129"/>
      <c r="O32" s="19"/>
    </row>
    <row r="33" spans="1:15" x14ac:dyDescent="0.2">
      <c r="A33" s="18"/>
      <c r="B33" s="7"/>
      <c r="C33" s="7" t="s">
        <v>139</v>
      </c>
      <c r="D33" s="7"/>
      <c r="E33" s="23" t="s">
        <v>161</v>
      </c>
      <c r="F33" s="7"/>
      <c r="G33" s="107">
        <v>0.4</v>
      </c>
      <c r="H33" s="108"/>
      <c r="I33" s="23" t="s">
        <v>14</v>
      </c>
      <c r="J33" s="7"/>
      <c r="K33" s="65" t="s">
        <v>162</v>
      </c>
      <c r="L33" s="7"/>
      <c r="M33" s="91"/>
      <c r="N33" s="91"/>
      <c r="O33" s="19"/>
    </row>
    <row r="34" spans="1:15" ht="3.95" customHeight="1" x14ac:dyDescent="0.2">
      <c r="A34" s="18"/>
      <c r="B34" s="91"/>
      <c r="C34" s="91"/>
      <c r="D34" s="91"/>
      <c r="E34" s="91"/>
      <c r="F34" s="91"/>
      <c r="G34" s="91"/>
      <c r="H34" s="91"/>
      <c r="I34" s="91"/>
      <c r="J34" s="91"/>
      <c r="K34" s="91"/>
      <c r="L34" s="91"/>
      <c r="M34" s="91"/>
      <c r="N34" s="91"/>
      <c r="O34" s="19"/>
    </row>
    <row r="35" spans="1:15" x14ac:dyDescent="0.2">
      <c r="A35" s="18"/>
      <c r="B35" s="7"/>
      <c r="C35" s="7" t="s">
        <v>138</v>
      </c>
      <c r="D35" s="7"/>
      <c r="E35" s="23" t="s">
        <v>161</v>
      </c>
      <c r="F35" s="7"/>
      <c r="G35" s="107"/>
      <c r="H35" s="108"/>
      <c r="I35" s="23" t="s">
        <v>14</v>
      </c>
      <c r="J35" s="7"/>
      <c r="K35" s="65" t="s">
        <v>35</v>
      </c>
      <c r="L35" s="7"/>
      <c r="M35" s="91" t="s">
        <v>15</v>
      </c>
      <c r="N35" s="91"/>
      <c r="O35" s="19"/>
    </row>
    <row r="36" spans="1:15" ht="3.95" customHeight="1" x14ac:dyDescent="0.2">
      <c r="A36" s="18"/>
      <c r="B36" s="91"/>
      <c r="C36" s="91"/>
      <c r="D36" s="91"/>
      <c r="E36" s="91"/>
      <c r="F36" s="91"/>
      <c r="G36" s="91"/>
      <c r="H36" s="91"/>
      <c r="I36" s="91"/>
      <c r="J36" s="91"/>
      <c r="K36" s="91"/>
      <c r="L36" s="91"/>
      <c r="M36" s="91"/>
      <c r="N36" s="91"/>
      <c r="O36" s="19"/>
    </row>
    <row r="37" spans="1:15" x14ac:dyDescent="0.2">
      <c r="A37" s="18"/>
      <c r="B37" s="106" t="s">
        <v>140</v>
      </c>
      <c r="C37" s="106"/>
      <c r="D37" s="106"/>
      <c r="E37" s="106"/>
      <c r="F37" s="106"/>
      <c r="G37" s="106"/>
      <c r="H37" s="106"/>
      <c r="I37" s="106"/>
      <c r="J37" s="106"/>
      <c r="K37" s="106"/>
      <c r="L37" s="106"/>
      <c r="M37" s="106"/>
      <c r="N37" s="106"/>
      <c r="O37" s="19"/>
    </row>
    <row r="38" spans="1:15" ht="3.95" customHeight="1" x14ac:dyDescent="0.2">
      <c r="A38" s="18"/>
      <c r="B38" s="91"/>
      <c r="C38" s="91"/>
      <c r="D38" s="91"/>
      <c r="E38" s="91"/>
      <c r="F38" s="91"/>
      <c r="G38" s="91"/>
      <c r="H38" s="91"/>
      <c r="I38" s="91"/>
      <c r="J38" s="91"/>
      <c r="K38" s="91"/>
      <c r="L38" s="91"/>
      <c r="M38" s="91"/>
      <c r="N38" s="91"/>
      <c r="O38" s="19"/>
    </row>
    <row r="39" spans="1:15" x14ac:dyDescent="0.2">
      <c r="A39" s="18"/>
      <c r="B39" s="113" t="s">
        <v>156</v>
      </c>
      <c r="C39" s="113"/>
      <c r="D39" s="113"/>
      <c r="E39" s="113"/>
      <c r="F39" s="113"/>
      <c r="G39" s="113"/>
      <c r="H39" s="113"/>
      <c r="I39" s="113"/>
      <c r="J39" s="113"/>
      <c r="K39" s="113"/>
      <c r="L39" s="10"/>
      <c r="M39" s="114" t="s">
        <v>9</v>
      </c>
      <c r="N39" s="114"/>
      <c r="O39" s="19"/>
    </row>
    <row r="40" spans="1:15" x14ac:dyDescent="0.2">
      <c r="A40" s="18"/>
      <c r="B40" s="134" t="s">
        <v>167</v>
      </c>
      <c r="C40" s="134"/>
      <c r="D40" s="134"/>
      <c r="E40" s="134"/>
      <c r="F40" s="134"/>
      <c r="G40" s="134"/>
      <c r="H40" s="134"/>
      <c r="I40" s="134"/>
      <c r="J40" s="134"/>
      <c r="K40" s="134"/>
      <c r="L40" s="66"/>
      <c r="M40" s="127">
        <f>'Direct Materials'!C26</f>
        <v>180500</v>
      </c>
      <c r="N40" s="127"/>
      <c r="O40" s="19"/>
    </row>
    <row r="41" spans="1:15" x14ac:dyDescent="0.2">
      <c r="A41" s="18"/>
      <c r="B41" s="90" t="s">
        <v>157</v>
      </c>
      <c r="C41" s="90"/>
      <c r="D41" s="90"/>
      <c r="E41" s="90"/>
      <c r="F41" s="90"/>
      <c r="G41" s="90"/>
      <c r="H41" s="90"/>
      <c r="I41" s="90"/>
      <c r="J41" s="90"/>
      <c r="K41" s="90"/>
      <c r="L41" s="14"/>
      <c r="M41" s="125">
        <f>SUM(M40)</f>
        <v>180500</v>
      </c>
      <c r="N41" s="125"/>
      <c r="O41" s="19"/>
    </row>
    <row r="42" spans="1:15" ht="3.95" customHeight="1" x14ac:dyDescent="0.2">
      <c r="A42" s="18"/>
      <c r="B42" s="91"/>
      <c r="C42" s="91"/>
      <c r="D42" s="91"/>
      <c r="E42" s="91"/>
      <c r="F42" s="91"/>
      <c r="G42" s="91"/>
      <c r="H42" s="91"/>
      <c r="I42" s="91"/>
      <c r="J42" s="91"/>
      <c r="K42" s="91"/>
      <c r="L42" s="7"/>
      <c r="M42" s="115"/>
      <c r="N42" s="115"/>
      <c r="O42" s="19"/>
    </row>
    <row r="43" spans="1:15" x14ac:dyDescent="0.2">
      <c r="A43" s="18"/>
      <c r="B43" s="113" t="s">
        <v>158</v>
      </c>
      <c r="C43" s="113"/>
      <c r="D43" s="113"/>
      <c r="E43" s="113"/>
      <c r="F43" s="113"/>
      <c r="G43" s="113"/>
      <c r="H43" s="113"/>
      <c r="I43" s="113"/>
      <c r="J43" s="113"/>
      <c r="K43" s="113"/>
      <c r="L43" s="3"/>
      <c r="M43" s="128" t="s">
        <v>9</v>
      </c>
      <c r="N43" s="128"/>
      <c r="O43" s="19"/>
    </row>
    <row r="44" spans="1:15" x14ac:dyDescent="0.2">
      <c r="A44" s="18"/>
      <c r="B44" s="91" t="s">
        <v>168</v>
      </c>
      <c r="C44" s="91"/>
      <c r="D44" s="91"/>
      <c r="E44" s="91"/>
      <c r="F44" s="91"/>
      <c r="G44" s="91"/>
      <c r="H44" s="91"/>
      <c r="I44" s="91"/>
      <c r="J44" s="91"/>
      <c r="K44" s="91"/>
      <c r="L44" s="7"/>
      <c r="M44" s="115">
        <f>'Personnel and Fringe'!J35</f>
        <v>38719.923519999997</v>
      </c>
      <c r="N44" s="115"/>
      <c r="O44" s="19"/>
    </row>
    <row r="45" spans="1:15" ht="13.9" x14ac:dyDescent="0.3">
      <c r="A45" s="18"/>
      <c r="B45" s="91" t="s">
        <v>69</v>
      </c>
      <c r="C45" s="91"/>
      <c r="D45" s="91"/>
      <c r="E45" s="91"/>
      <c r="F45" s="91"/>
      <c r="G45" s="91"/>
      <c r="H45" s="91"/>
      <c r="I45" s="91"/>
      <c r="J45" s="91"/>
      <c r="K45" s="91"/>
      <c r="L45" s="7"/>
      <c r="M45" s="115">
        <f>'Personnel and Fringe'!J63</f>
        <v>12347.725</v>
      </c>
      <c r="N45" s="115"/>
      <c r="O45" s="19"/>
    </row>
    <row r="46" spans="1:15" ht="13.9" x14ac:dyDescent="0.3">
      <c r="A46" s="18"/>
      <c r="B46" s="91" t="s">
        <v>169</v>
      </c>
      <c r="C46" s="91"/>
      <c r="D46" s="91"/>
      <c r="E46" s="91"/>
      <c r="F46" s="91"/>
      <c r="G46" s="91"/>
      <c r="H46" s="91"/>
      <c r="I46" s="91"/>
      <c r="J46" s="91"/>
      <c r="K46" s="91"/>
      <c r="L46" s="7"/>
      <c r="M46" s="115">
        <f>'Indirect Costs-Equipment Use'!G46</f>
        <v>8304.2857142857138</v>
      </c>
      <c r="N46" s="115"/>
      <c r="O46" s="19"/>
    </row>
    <row r="47" spans="1:15" ht="13.9" x14ac:dyDescent="0.3">
      <c r="A47" s="18"/>
      <c r="B47" s="91" t="s">
        <v>170</v>
      </c>
      <c r="C47" s="91"/>
      <c r="D47" s="91"/>
      <c r="E47" s="91"/>
      <c r="F47" s="91"/>
      <c r="G47" s="91"/>
      <c r="H47" s="91"/>
      <c r="I47" s="91"/>
      <c r="J47" s="91"/>
      <c r="K47" s="91"/>
      <c r="L47" s="64"/>
      <c r="M47" s="115">
        <f>'Direct &amp; Indirect Costs-Other'!E21</f>
        <v>8900</v>
      </c>
      <c r="N47" s="115"/>
      <c r="O47" s="19"/>
    </row>
    <row r="48" spans="1:15" ht="13.9" x14ac:dyDescent="0.3">
      <c r="A48" s="18"/>
      <c r="B48" s="106" t="s">
        <v>171</v>
      </c>
      <c r="C48" s="106"/>
      <c r="D48" s="106"/>
      <c r="E48" s="106"/>
      <c r="F48" s="106"/>
      <c r="G48" s="106"/>
      <c r="H48" s="106"/>
      <c r="I48" s="106"/>
      <c r="J48" s="106"/>
      <c r="K48" s="106"/>
      <c r="L48" s="5"/>
      <c r="M48" s="116">
        <f>'Direct &amp; Indirect Costs-Other'!E40</f>
        <v>4600</v>
      </c>
      <c r="N48" s="116"/>
      <c r="O48" s="19"/>
    </row>
    <row r="49" spans="1:15" ht="13.9" x14ac:dyDescent="0.3">
      <c r="A49" s="18"/>
      <c r="B49" s="90" t="s">
        <v>159</v>
      </c>
      <c r="C49" s="90"/>
      <c r="D49" s="90"/>
      <c r="E49" s="90"/>
      <c r="F49" s="90"/>
      <c r="G49" s="90"/>
      <c r="H49" s="90"/>
      <c r="I49" s="90"/>
      <c r="J49" s="90"/>
      <c r="K49" s="90"/>
      <c r="L49" s="14"/>
      <c r="M49" s="125">
        <f>SUM(M44:N48)</f>
        <v>72871.934234285713</v>
      </c>
      <c r="N49" s="125"/>
      <c r="O49" s="19"/>
    </row>
    <row r="50" spans="1:15" x14ac:dyDescent="0.2">
      <c r="A50" s="18"/>
      <c r="B50" s="112" t="s">
        <v>172</v>
      </c>
      <c r="C50" s="112"/>
      <c r="D50" s="112"/>
      <c r="E50" s="112"/>
      <c r="F50" s="112"/>
      <c r="G50" s="112"/>
      <c r="H50" s="112"/>
      <c r="I50" s="112"/>
      <c r="J50" s="112"/>
      <c r="K50" s="112"/>
      <c r="L50" s="5"/>
      <c r="M50" s="116">
        <f>-1*'Prior Period'!F28</f>
        <v>-1125</v>
      </c>
      <c r="N50" s="116"/>
      <c r="O50" s="19"/>
    </row>
    <row r="51" spans="1:15" x14ac:dyDescent="0.2">
      <c r="A51" s="18"/>
      <c r="B51" s="90" t="s">
        <v>160</v>
      </c>
      <c r="C51" s="90"/>
      <c r="D51" s="90"/>
      <c r="E51" s="90"/>
      <c r="F51" s="90"/>
      <c r="G51" s="90"/>
      <c r="H51" s="90"/>
      <c r="I51" s="90"/>
      <c r="J51" s="90"/>
      <c r="K51" s="90"/>
      <c r="L51" s="14"/>
      <c r="M51" s="125">
        <f>SUM(M49:N50)</f>
        <v>71746.934234285713</v>
      </c>
      <c r="N51" s="125"/>
      <c r="O51" s="19"/>
    </row>
    <row r="52" spans="1:15" x14ac:dyDescent="0.2">
      <c r="A52" s="18"/>
      <c r="B52" s="91"/>
      <c r="C52" s="91"/>
      <c r="D52" s="91"/>
      <c r="E52" s="91"/>
      <c r="F52" s="91"/>
      <c r="G52" s="91"/>
      <c r="H52" s="91"/>
      <c r="I52" s="91"/>
      <c r="J52" s="91"/>
      <c r="K52" s="91"/>
      <c r="L52" s="7"/>
      <c r="M52" s="126"/>
      <c r="N52" s="126"/>
      <c r="O52" s="19"/>
    </row>
    <row r="53" spans="1:15" x14ac:dyDescent="0.2">
      <c r="A53" s="18"/>
      <c r="B53" s="90" t="s">
        <v>163</v>
      </c>
      <c r="C53" s="90"/>
      <c r="D53" s="90"/>
      <c r="E53" s="90"/>
      <c r="F53" s="90"/>
      <c r="G53" s="90"/>
      <c r="H53" s="90"/>
      <c r="I53" s="90"/>
      <c r="J53" s="90"/>
      <c r="K53" s="90"/>
      <c r="L53" s="14"/>
      <c r="M53" s="111">
        <f>M51/M41</f>
        <v>0.39748994035615354</v>
      </c>
      <c r="N53" s="111"/>
      <c r="O53" s="19"/>
    </row>
    <row r="54" spans="1:15" ht="3.95" customHeight="1" x14ac:dyDescent="0.2">
      <c r="A54" s="24"/>
      <c r="B54" s="98"/>
      <c r="C54" s="98"/>
      <c r="D54" s="98"/>
      <c r="E54" s="98"/>
      <c r="F54" s="98"/>
      <c r="G54" s="98"/>
      <c r="H54" s="98"/>
      <c r="I54" s="98"/>
      <c r="J54" s="98"/>
      <c r="K54" s="98"/>
      <c r="L54" s="98"/>
      <c r="M54" s="98"/>
      <c r="N54" s="98"/>
      <c r="O54" s="25"/>
    </row>
    <row r="55" spans="1:15" ht="3.95" customHeight="1" x14ac:dyDescent="0.2"/>
    <row r="56" spans="1:15" x14ac:dyDescent="0.2">
      <c r="A56" s="92" t="s">
        <v>136</v>
      </c>
      <c r="B56" s="93"/>
      <c r="C56" s="93"/>
      <c r="D56" s="93"/>
      <c r="E56" s="93"/>
      <c r="F56" s="93"/>
      <c r="G56" s="93"/>
      <c r="H56" s="93"/>
      <c r="I56" s="93"/>
      <c r="J56" s="93"/>
      <c r="K56" s="93"/>
      <c r="L56" s="93"/>
      <c r="M56" s="93"/>
      <c r="N56" s="93"/>
      <c r="O56" s="94"/>
    </row>
    <row r="57" spans="1:15" x14ac:dyDescent="0.2">
      <c r="A57" s="16"/>
      <c r="B57" s="95" t="s">
        <v>25</v>
      </c>
      <c r="C57" s="95"/>
      <c r="D57" s="95"/>
      <c r="E57" s="95"/>
      <c r="F57" s="95"/>
      <c r="G57" s="95"/>
      <c r="H57" s="79"/>
      <c r="I57" s="79"/>
      <c r="J57" s="79"/>
      <c r="K57" s="79"/>
      <c r="L57" s="79"/>
      <c r="M57" s="79"/>
      <c r="N57" s="79"/>
      <c r="O57" s="17"/>
    </row>
    <row r="58" spans="1:15" x14ac:dyDescent="0.2">
      <c r="A58" s="16"/>
      <c r="B58" s="79"/>
      <c r="C58" s="79"/>
      <c r="D58" s="79"/>
      <c r="E58" s="79"/>
      <c r="F58" s="79"/>
      <c r="G58" s="79"/>
      <c r="H58" s="79"/>
      <c r="I58" s="79"/>
      <c r="J58" s="79"/>
      <c r="K58" s="79"/>
      <c r="L58" s="79"/>
      <c r="M58" s="79"/>
      <c r="N58" s="79"/>
      <c r="O58" s="17"/>
    </row>
    <row r="59" spans="1:15" x14ac:dyDescent="0.2">
      <c r="A59" s="16"/>
      <c r="B59" s="95" t="s">
        <v>24</v>
      </c>
      <c r="C59" s="95"/>
      <c r="D59" s="95"/>
      <c r="E59" s="95"/>
      <c r="F59" s="95"/>
      <c r="G59" s="95"/>
      <c r="H59" s="97"/>
      <c r="I59" s="97"/>
      <c r="J59" s="97"/>
      <c r="K59" s="97"/>
      <c r="L59" s="97"/>
      <c r="M59" s="97"/>
      <c r="N59" s="97"/>
      <c r="O59" s="17"/>
    </row>
    <row r="60" spans="1:15" x14ac:dyDescent="0.2">
      <c r="A60" s="16"/>
      <c r="B60" s="79"/>
      <c r="C60" s="79"/>
      <c r="D60" s="79"/>
      <c r="E60" s="79"/>
      <c r="F60" s="79"/>
      <c r="G60" s="79"/>
      <c r="H60" s="79"/>
      <c r="I60" s="79"/>
      <c r="J60" s="79"/>
      <c r="K60" s="79"/>
      <c r="L60" s="79"/>
      <c r="M60" s="79"/>
      <c r="N60" s="79"/>
      <c r="O60" s="17"/>
    </row>
    <row r="61" spans="1:15" x14ac:dyDescent="0.2">
      <c r="A61" s="16"/>
      <c r="B61" s="95" t="s">
        <v>23</v>
      </c>
      <c r="C61" s="95"/>
      <c r="D61" s="95"/>
      <c r="E61" s="95"/>
      <c r="F61" s="95"/>
      <c r="G61" s="95"/>
      <c r="H61" s="97"/>
      <c r="I61" s="97"/>
      <c r="J61" s="97"/>
      <c r="K61" s="97"/>
      <c r="L61" s="97"/>
      <c r="M61" s="97"/>
      <c r="N61" s="97"/>
      <c r="O61" s="17"/>
    </row>
    <row r="62" spans="1:15" x14ac:dyDescent="0.2">
      <c r="A62" s="16"/>
      <c r="B62" s="79"/>
      <c r="C62" s="79"/>
      <c r="D62" s="79"/>
      <c r="E62" s="79"/>
      <c r="F62" s="79"/>
      <c r="G62" s="79"/>
      <c r="H62" s="79"/>
      <c r="I62" s="79"/>
      <c r="J62" s="79"/>
      <c r="K62" s="79"/>
      <c r="L62" s="79"/>
      <c r="M62" s="79"/>
      <c r="N62" s="79"/>
      <c r="O62" s="17"/>
    </row>
    <row r="63" spans="1:15" x14ac:dyDescent="0.2">
      <c r="A63" s="16"/>
      <c r="B63" s="96" t="s">
        <v>186</v>
      </c>
      <c r="C63" s="96"/>
      <c r="D63" s="96"/>
      <c r="E63" s="96"/>
      <c r="F63" s="96"/>
      <c r="G63" s="96"/>
      <c r="H63" s="96"/>
      <c r="I63" s="96"/>
      <c r="J63" s="96"/>
      <c r="K63" s="97"/>
      <c r="L63" s="97"/>
      <c r="M63" s="97"/>
      <c r="N63" s="97"/>
      <c r="O63" s="17"/>
    </row>
    <row r="64" spans="1:15" x14ac:dyDescent="0.2">
      <c r="A64" s="16"/>
      <c r="B64" s="79"/>
      <c r="C64" s="79"/>
      <c r="D64" s="79"/>
      <c r="E64" s="79"/>
      <c r="F64" s="79"/>
      <c r="G64" s="79"/>
      <c r="H64" s="79"/>
      <c r="I64" s="79"/>
      <c r="J64" s="79"/>
      <c r="K64" s="79"/>
      <c r="L64" s="79"/>
      <c r="M64" s="79"/>
      <c r="N64" s="79"/>
      <c r="O64" s="17"/>
    </row>
    <row r="65" spans="1:15" ht="3.95" customHeight="1" x14ac:dyDescent="0.2">
      <c r="A65" s="24"/>
      <c r="B65" s="26"/>
      <c r="C65" s="26"/>
      <c r="D65" s="26"/>
      <c r="E65" s="26"/>
      <c r="F65" s="26"/>
      <c r="G65" s="26"/>
      <c r="H65" s="26"/>
      <c r="I65" s="26"/>
      <c r="J65" s="26"/>
      <c r="K65" s="26"/>
      <c r="L65" s="26"/>
      <c r="M65" s="26"/>
      <c r="N65" s="26"/>
      <c r="O65" s="25"/>
    </row>
    <row r="66" spans="1:15" ht="3.95" customHeight="1" x14ac:dyDescent="0.2"/>
    <row r="67" spans="1:15" x14ac:dyDescent="0.2">
      <c r="A67" s="92" t="s">
        <v>27</v>
      </c>
      <c r="B67" s="93"/>
      <c r="C67" s="93"/>
      <c r="D67" s="93"/>
      <c r="E67" s="93"/>
      <c r="F67" s="93"/>
      <c r="G67" s="93"/>
      <c r="H67" s="93"/>
      <c r="I67" s="93"/>
      <c r="J67" s="93"/>
      <c r="K67" s="93"/>
      <c r="L67" s="93"/>
      <c r="M67" s="93"/>
      <c r="N67" s="93"/>
      <c r="O67" s="94"/>
    </row>
    <row r="68" spans="1:15" ht="15" customHeight="1" x14ac:dyDescent="0.2">
      <c r="A68" s="16"/>
      <c r="B68" s="95" t="s">
        <v>28</v>
      </c>
      <c r="C68" s="95"/>
      <c r="D68" s="15"/>
      <c r="E68" s="79"/>
      <c r="F68" s="79"/>
      <c r="G68" s="79"/>
      <c r="H68" s="15"/>
      <c r="I68" s="79"/>
      <c r="J68" s="79"/>
      <c r="K68" s="79"/>
      <c r="L68" s="15"/>
      <c r="M68" s="80"/>
      <c r="N68" s="80"/>
      <c r="O68" s="17"/>
    </row>
    <row r="69" spans="1:15" x14ac:dyDescent="0.2">
      <c r="A69" s="16"/>
      <c r="B69" s="27"/>
      <c r="C69" s="27"/>
      <c r="D69" s="27"/>
      <c r="E69" s="81" t="s">
        <v>29</v>
      </c>
      <c r="F69" s="81"/>
      <c r="G69" s="81"/>
      <c r="H69" s="27"/>
      <c r="I69" s="81" t="s">
        <v>30</v>
      </c>
      <c r="J69" s="81"/>
      <c r="K69" s="81"/>
      <c r="L69" s="27"/>
      <c r="M69" s="82" t="s">
        <v>31</v>
      </c>
      <c r="N69" s="82"/>
      <c r="O69" s="17"/>
    </row>
    <row r="70" spans="1:15" ht="15" customHeight="1" x14ac:dyDescent="0.2">
      <c r="A70" s="16"/>
      <c r="B70" s="89" t="s">
        <v>164</v>
      </c>
      <c r="C70" s="89"/>
      <c r="D70" s="15"/>
      <c r="E70" s="79"/>
      <c r="F70" s="79"/>
      <c r="G70" s="79"/>
      <c r="H70" s="15"/>
      <c r="I70" s="79"/>
      <c r="J70" s="79"/>
      <c r="K70" s="79"/>
      <c r="L70" s="15"/>
      <c r="M70" s="80"/>
      <c r="N70" s="80"/>
      <c r="O70" s="17"/>
    </row>
    <row r="71" spans="1:15" x14ac:dyDescent="0.2">
      <c r="A71" s="16"/>
      <c r="B71" s="89"/>
      <c r="C71" s="89"/>
      <c r="D71" s="27"/>
      <c r="E71" s="81" t="s">
        <v>29</v>
      </c>
      <c r="F71" s="81"/>
      <c r="G71" s="81"/>
      <c r="H71" s="27"/>
      <c r="I71" s="81" t="s">
        <v>30</v>
      </c>
      <c r="J71" s="81"/>
      <c r="K71" s="81"/>
      <c r="L71" s="27"/>
      <c r="M71" s="82" t="s">
        <v>31</v>
      </c>
      <c r="N71" s="82"/>
      <c r="O71" s="17"/>
    </row>
    <row r="72" spans="1:15" ht="3.95" customHeight="1" x14ac:dyDescent="0.2">
      <c r="A72" s="24"/>
      <c r="B72" s="26"/>
      <c r="C72" s="26"/>
      <c r="D72" s="26"/>
      <c r="E72" s="26"/>
      <c r="F72" s="26"/>
      <c r="G72" s="26"/>
      <c r="H72" s="26"/>
      <c r="I72" s="26"/>
      <c r="J72" s="26"/>
      <c r="K72" s="26"/>
      <c r="L72" s="26"/>
      <c r="M72" s="26"/>
      <c r="N72" s="26"/>
      <c r="O72" s="25"/>
    </row>
    <row r="73" spans="1:15" ht="3.95" customHeight="1" x14ac:dyDescent="0.2"/>
    <row r="74" spans="1:15" ht="13.5" customHeight="1" x14ac:dyDescent="0.2">
      <c r="A74" s="83" t="s">
        <v>184</v>
      </c>
      <c r="B74" s="84"/>
      <c r="C74" s="84"/>
      <c r="D74" s="84"/>
      <c r="E74" s="84"/>
      <c r="F74" s="84"/>
      <c r="G74" s="85"/>
      <c r="I74" s="76" t="s">
        <v>32</v>
      </c>
      <c r="J74" s="77"/>
      <c r="K74" s="77"/>
      <c r="L74" s="77"/>
      <c r="M74" s="77"/>
      <c r="N74" s="77"/>
      <c r="O74" s="78"/>
    </row>
    <row r="75" spans="1:15" x14ac:dyDescent="0.2">
      <c r="A75" s="86" t="s">
        <v>183</v>
      </c>
      <c r="B75" s="87"/>
      <c r="C75" s="87"/>
      <c r="D75" s="87"/>
      <c r="E75" s="87"/>
      <c r="F75" s="87"/>
      <c r="G75" s="88"/>
      <c r="I75" s="74" t="s">
        <v>33</v>
      </c>
      <c r="J75" s="75"/>
      <c r="K75" s="26"/>
      <c r="L75" s="15"/>
      <c r="M75" s="15" t="s">
        <v>34</v>
      </c>
      <c r="N75" s="28"/>
      <c r="O75" s="17"/>
    </row>
    <row r="76" spans="1:15" ht="3.95" customHeight="1" x14ac:dyDescent="0.2">
      <c r="A76" s="24"/>
      <c r="B76" s="26"/>
      <c r="C76" s="26"/>
      <c r="D76" s="26"/>
      <c r="E76" s="26"/>
      <c r="F76" s="26"/>
      <c r="G76" s="25"/>
      <c r="I76" s="24"/>
      <c r="J76" s="26"/>
      <c r="K76" s="26"/>
      <c r="L76" s="26"/>
      <c r="M76" s="26"/>
      <c r="N76" s="26"/>
      <c r="O76" s="25"/>
    </row>
  </sheetData>
  <mergeCells count="113">
    <mergeCell ref="K8:N8"/>
    <mergeCell ref="B32:N32"/>
    <mergeCell ref="B28:N28"/>
    <mergeCell ref="B38:N38"/>
    <mergeCell ref="G5:N5"/>
    <mergeCell ref="E26:G26"/>
    <mergeCell ref="B40:K40"/>
    <mergeCell ref="B47:K47"/>
    <mergeCell ref="B41:K41"/>
    <mergeCell ref="B43:K43"/>
    <mergeCell ref="B45:K45"/>
    <mergeCell ref="B46:K46"/>
    <mergeCell ref="E10:N10"/>
    <mergeCell ref="B15:N15"/>
    <mergeCell ref="K23:N23"/>
    <mergeCell ref="B23:I23"/>
    <mergeCell ref="M12:N12"/>
    <mergeCell ref="E12:I12"/>
    <mergeCell ref="B11:N11"/>
    <mergeCell ref="M51:N51"/>
    <mergeCell ref="M52:N52"/>
    <mergeCell ref="M45:N45"/>
    <mergeCell ref="M46:N46"/>
    <mergeCell ref="M48:N48"/>
    <mergeCell ref="M49:N49"/>
    <mergeCell ref="M40:N40"/>
    <mergeCell ref="M47:N47"/>
    <mergeCell ref="M41:N41"/>
    <mergeCell ref="M43:N43"/>
    <mergeCell ref="M42:N42"/>
    <mergeCell ref="M53:N53"/>
    <mergeCell ref="B14:G14"/>
    <mergeCell ref="B12:C12"/>
    <mergeCell ref="B13:N13"/>
    <mergeCell ref="B53:K53"/>
    <mergeCell ref="B49:K49"/>
    <mergeCell ref="B17:C17"/>
    <mergeCell ref="B42:K42"/>
    <mergeCell ref="B50:K50"/>
    <mergeCell ref="B44:K44"/>
    <mergeCell ref="B39:K39"/>
    <mergeCell ref="M39:N39"/>
    <mergeCell ref="M44:N44"/>
    <mergeCell ref="B48:K48"/>
    <mergeCell ref="M50:N50"/>
    <mergeCell ref="K17:N17"/>
    <mergeCell ref="B16:N16"/>
    <mergeCell ref="B19:N19"/>
    <mergeCell ref="B31:N31"/>
    <mergeCell ref="H14:N14"/>
    <mergeCell ref="B27:N27"/>
    <mergeCell ref="B29:N29"/>
    <mergeCell ref="B30:N30"/>
    <mergeCell ref="C24:I24"/>
    <mergeCell ref="A1:O1"/>
    <mergeCell ref="A2:O2"/>
    <mergeCell ref="A3:O3"/>
    <mergeCell ref="M35:N35"/>
    <mergeCell ref="M33:N33"/>
    <mergeCell ref="B36:N36"/>
    <mergeCell ref="B37:N37"/>
    <mergeCell ref="B34:N34"/>
    <mergeCell ref="B18:N18"/>
    <mergeCell ref="A20:O20"/>
    <mergeCell ref="G33:H33"/>
    <mergeCell ref="G35:H35"/>
    <mergeCell ref="B21:C21"/>
    <mergeCell ref="E21:I21"/>
    <mergeCell ref="M21:N21"/>
    <mergeCell ref="B22:N22"/>
    <mergeCell ref="A4:O4"/>
    <mergeCell ref="I6:N6"/>
    <mergeCell ref="C25:I25"/>
    <mergeCell ref="B5:C5"/>
    <mergeCell ref="B7:N7"/>
    <mergeCell ref="B6:C6"/>
    <mergeCell ref="B9:N9"/>
    <mergeCell ref="B8:C8"/>
    <mergeCell ref="B51:K51"/>
    <mergeCell ref="B52:K52"/>
    <mergeCell ref="A67:O67"/>
    <mergeCell ref="M68:N68"/>
    <mergeCell ref="M69:N69"/>
    <mergeCell ref="I68:K68"/>
    <mergeCell ref="I69:K69"/>
    <mergeCell ref="E68:G68"/>
    <mergeCell ref="E69:G69"/>
    <mergeCell ref="B68:C68"/>
    <mergeCell ref="B62:N62"/>
    <mergeCell ref="B63:J63"/>
    <mergeCell ref="K63:N63"/>
    <mergeCell ref="B64:N64"/>
    <mergeCell ref="B57:G57"/>
    <mergeCell ref="B59:G59"/>
    <mergeCell ref="B61:G61"/>
    <mergeCell ref="H57:N57"/>
    <mergeCell ref="B58:N58"/>
    <mergeCell ref="H59:N59"/>
    <mergeCell ref="B60:N60"/>
    <mergeCell ref="H61:N61"/>
    <mergeCell ref="B54:N54"/>
    <mergeCell ref="A56:O56"/>
    <mergeCell ref="I75:J75"/>
    <mergeCell ref="I74:O74"/>
    <mergeCell ref="E70:G70"/>
    <mergeCell ref="I70:K70"/>
    <mergeCell ref="M70:N70"/>
    <mergeCell ref="E71:G71"/>
    <mergeCell ref="I71:K71"/>
    <mergeCell ref="M71:N71"/>
    <mergeCell ref="A74:G74"/>
    <mergeCell ref="A75:G75"/>
    <mergeCell ref="B70:C71"/>
  </mergeCells>
  <dataValidations count="2">
    <dataValidation type="list" allowBlank="1" showInputMessage="1" showErrorMessage="1" sqref="I6:N6">
      <formula1>"(Choose Reason), Annual Review, Change in Goods/Services/Costs"</formula1>
    </dataValidation>
    <dataValidation type="list" allowBlank="1" showInputMessage="1" showErrorMessage="1" sqref="K33 K35">
      <formula1>"(Choose Unit), Course, Direct Cost, Hour, Hour &amp; Direct Cost, Item/Unit, Test/Unit, Other:____________"</formula1>
    </dataValidation>
  </dataValidations>
  <hyperlinks>
    <hyperlink ref="A75" r:id="rId1"/>
  </hyperlinks>
  <printOptions horizontalCentered="1" verticalCentered="1"/>
  <pageMargins left="0.5" right="0.5" top="0.5" bottom="0.5" header="0.3" footer="0.3"/>
  <pageSetup scale="94" orientation="portrait" r:id="rId2"/>
  <headerFooter>
    <oddFooter>&amp;LTTUHSCEP&amp;RRev. March 2015</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ltText="">
                <anchor moveWithCells="1">
                  <from>
                    <xdr:col>4</xdr:col>
                    <xdr:colOff>495300</xdr:colOff>
                    <xdr:row>3</xdr:row>
                    <xdr:rowOff>133350</xdr:rowOff>
                  </from>
                  <to>
                    <xdr:col>6</xdr:col>
                    <xdr:colOff>19050</xdr:colOff>
                    <xdr:row>5</xdr:row>
                    <xdr:rowOff>28575</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from>
                    <xdr:col>4</xdr:col>
                    <xdr:colOff>495300</xdr:colOff>
                    <xdr:row>4</xdr:row>
                    <xdr:rowOff>133350</xdr:rowOff>
                  </from>
                  <to>
                    <xdr:col>6</xdr:col>
                    <xdr:colOff>19050</xdr:colOff>
                    <xdr:row>6</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ltText="">
                <anchor moveWithCells="1">
                  <from>
                    <xdr:col>1</xdr:col>
                    <xdr:colOff>85725</xdr:colOff>
                    <xdr:row>30</xdr:row>
                    <xdr:rowOff>133350</xdr:rowOff>
                  </from>
                  <to>
                    <xdr:col>2</xdr:col>
                    <xdr:colOff>76200</xdr:colOff>
                    <xdr:row>32</xdr:row>
                    <xdr:rowOff>142875</xdr:rowOff>
                  </to>
                </anchor>
              </controlPr>
            </control>
          </mc:Choice>
        </mc:AlternateContent>
        <mc:AlternateContent xmlns:mc="http://schemas.openxmlformats.org/markup-compatibility/2006">
          <mc:Choice Requires="x14">
            <control shapeId="1032" r:id="rId8" name="Check Box 8">
              <controlPr defaultSize="0" autoFill="0" autoLine="0" autoPict="0" altText="">
                <anchor moveWithCells="1">
                  <from>
                    <xdr:col>1</xdr:col>
                    <xdr:colOff>85725</xdr:colOff>
                    <xdr:row>32</xdr:row>
                    <xdr:rowOff>133350</xdr:rowOff>
                  </from>
                  <to>
                    <xdr:col>2</xdr:col>
                    <xdr:colOff>76200</xdr:colOff>
                    <xdr:row>34</xdr:row>
                    <xdr:rowOff>142875</xdr:rowOff>
                  </to>
                </anchor>
              </controlPr>
            </control>
          </mc:Choice>
        </mc:AlternateContent>
        <mc:AlternateContent xmlns:mc="http://schemas.openxmlformats.org/markup-compatibility/2006">
          <mc:Choice Requires="x14">
            <control shapeId="1033" r:id="rId9" name="Check Box 9">
              <controlPr defaultSize="0" autoFill="0" autoLine="0" autoPict="0" altText="">
                <anchor moveWithCells="1">
                  <from>
                    <xdr:col>10</xdr:col>
                    <xdr:colOff>876300</xdr:colOff>
                    <xdr:row>22</xdr:row>
                    <xdr:rowOff>95250</xdr:rowOff>
                  </from>
                  <to>
                    <xdr:col>12</xdr:col>
                    <xdr:colOff>19050</xdr:colOff>
                    <xdr:row>23</xdr:row>
                    <xdr:rowOff>142875</xdr:rowOff>
                  </to>
                </anchor>
              </controlPr>
            </control>
          </mc:Choice>
        </mc:AlternateContent>
        <mc:AlternateContent xmlns:mc="http://schemas.openxmlformats.org/markup-compatibility/2006">
          <mc:Choice Requires="x14">
            <control shapeId="1035" r:id="rId10" name="Check Box 11">
              <controlPr defaultSize="0" autoFill="0" autoLine="0" autoPict="0" altText="">
                <anchor moveWithCells="1">
                  <from>
                    <xdr:col>10</xdr:col>
                    <xdr:colOff>876300</xdr:colOff>
                    <xdr:row>23</xdr:row>
                    <xdr:rowOff>95250</xdr:rowOff>
                  </from>
                  <to>
                    <xdr:col>12</xdr:col>
                    <xdr:colOff>19050</xdr:colOff>
                    <xdr:row>24</xdr:row>
                    <xdr:rowOff>152400</xdr:rowOff>
                  </to>
                </anchor>
              </controlPr>
            </control>
          </mc:Choice>
        </mc:AlternateContent>
        <mc:AlternateContent xmlns:mc="http://schemas.openxmlformats.org/markup-compatibility/2006">
          <mc:Choice Requires="x14">
            <control shapeId="1037" r:id="rId11" name="Check Box 13">
              <controlPr defaultSize="0" autoFill="0" autoLine="0" autoPict="0" altText="">
                <anchor moveWithCells="1">
                  <from>
                    <xdr:col>10</xdr:col>
                    <xdr:colOff>876300</xdr:colOff>
                    <xdr:row>24</xdr:row>
                    <xdr:rowOff>95250</xdr:rowOff>
                  </from>
                  <to>
                    <xdr:col>12</xdr:col>
                    <xdr:colOff>19050</xdr:colOff>
                    <xdr:row>25</xdr:row>
                    <xdr:rowOff>152400</xdr:rowOff>
                  </to>
                </anchor>
              </controlPr>
            </control>
          </mc:Choice>
        </mc:AlternateContent>
        <mc:AlternateContent xmlns:mc="http://schemas.openxmlformats.org/markup-compatibility/2006">
          <mc:Choice Requires="x14">
            <control shapeId="1038" r:id="rId12" name="Check Box 14">
              <controlPr defaultSize="0" autoFill="0" autoLine="0" autoPict="0" altText="">
                <anchor moveWithCells="1">
                  <from>
                    <xdr:col>1</xdr:col>
                    <xdr:colOff>85725</xdr:colOff>
                    <xdr:row>22</xdr:row>
                    <xdr:rowOff>104775</xdr:rowOff>
                  </from>
                  <to>
                    <xdr:col>2</xdr:col>
                    <xdr:colOff>76200</xdr:colOff>
                    <xdr:row>23</xdr:row>
                    <xdr:rowOff>152400</xdr:rowOff>
                  </to>
                </anchor>
              </controlPr>
            </control>
          </mc:Choice>
        </mc:AlternateContent>
        <mc:AlternateContent xmlns:mc="http://schemas.openxmlformats.org/markup-compatibility/2006">
          <mc:Choice Requires="x14">
            <control shapeId="1039" r:id="rId13" name="Check Box 15">
              <controlPr defaultSize="0" autoFill="0" autoLine="0" autoPict="0" altText="">
                <anchor moveWithCells="1">
                  <from>
                    <xdr:col>1</xdr:col>
                    <xdr:colOff>85725</xdr:colOff>
                    <xdr:row>23</xdr:row>
                    <xdr:rowOff>95250</xdr:rowOff>
                  </from>
                  <to>
                    <xdr:col>2</xdr:col>
                    <xdr:colOff>76200</xdr:colOff>
                    <xdr:row>24</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zoomScale="125" zoomScaleNormal="125" workbookViewId="0">
      <selection sqref="A1:J1"/>
    </sheetView>
  </sheetViews>
  <sheetFormatPr defaultColWidth="9.140625" defaultRowHeight="12.75" x14ac:dyDescent="0.2"/>
  <cols>
    <col min="1" max="1" width="13.42578125" style="2" bestFit="1" customWidth="1"/>
    <col min="2" max="2" width="12.28515625" style="2" bestFit="1" customWidth="1"/>
    <col min="3" max="4" width="12.28515625" style="2" customWidth="1"/>
    <col min="5" max="10" width="12.7109375" style="2" customWidth="1"/>
    <col min="11" max="16384" width="9.140625" style="2"/>
  </cols>
  <sheetData>
    <row r="1" spans="1:10" ht="15.75" x14ac:dyDescent="0.25">
      <c r="A1" s="140" t="s">
        <v>67</v>
      </c>
      <c r="B1" s="141"/>
      <c r="C1" s="141"/>
      <c r="D1" s="141"/>
      <c r="E1" s="141"/>
      <c r="F1" s="141"/>
      <c r="G1" s="141"/>
      <c r="H1" s="141"/>
      <c r="I1" s="141"/>
      <c r="J1" s="142"/>
    </row>
    <row r="5" spans="1:10" ht="25.5" customHeight="1" x14ac:dyDescent="0.2">
      <c r="A5" s="44" t="s">
        <v>68</v>
      </c>
      <c r="B5" s="136" t="s">
        <v>100</v>
      </c>
      <c r="C5" s="136"/>
      <c r="D5" s="136"/>
      <c r="E5" s="136"/>
      <c r="F5" s="136"/>
      <c r="G5" s="136"/>
      <c r="H5" s="136"/>
      <c r="I5" s="136"/>
      <c r="J5" s="136"/>
    </row>
    <row r="6" spans="1:10" ht="12.75" customHeight="1" x14ac:dyDescent="0.2">
      <c r="A6" s="44"/>
      <c r="B6" s="136"/>
      <c r="C6" s="136"/>
      <c r="D6" s="136"/>
      <c r="E6" s="136"/>
      <c r="F6" s="136"/>
      <c r="G6" s="136"/>
      <c r="H6" s="136"/>
      <c r="I6" s="136"/>
      <c r="J6" s="136"/>
    </row>
    <row r="7" spans="1:10" ht="25.5" customHeight="1" x14ac:dyDescent="0.2">
      <c r="A7" s="44"/>
      <c r="B7" s="136" t="s">
        <v>70</v>
      </c>
      <c r="C7" s="136"/>
      <c r="D7" s="136"/>
      <c r="E7" s="136"/>
      <c r="F7" s="136"/>
      <c r="G7" s="136"/>
      <c r="H7" s="136"/>
      <c r="I7" s="136"/>
      <c r="J7" s="136"/>
    </row>
    <row r="8" spans="1:10" ht="12.75" customHeight="1" x14ac:dyDescent="0.2">
      <c r="A8" s="44"/>
      <c r="B8" s="136"/>
      <c r="C8" s="136"/>
      <c r="D8" s="136"/>
      <c r="E8" s="136"/>
      <c r="F8" s="136"/>
      <c r="G8" s="136"/>
      <c r="H8" s="136"/>
      <c r="I8" s="136"/>
      <c r="J8" s="136"/>
    </row>
    <row r="9" spans="1:10" ht="25.5" customHeight="1" x14ac:dyDescent="0.2">
      <c r="A9" s="42"/>
      <c r="B9" s="136" t="s">
        <v>101</v>
      </c>
      <c r="C9" s="136"/>
      <c r="D9" s="136"/>
      <c r="E9" s="136"/>
      <c r="F9" s="136"/>
      <c r="G9" s="136"/>
      <c r="H9" s="136"/>
      <c r="I9" s="136"/>
      <c r="J9" s="136"/>
    </row>
    <row r="10" spans="1:10" ht="12.75" customHeight="1" x14ac:dyDescent="0.2">
      <c r="A10" s="42"/>
      <c r="B10" s="43"/>
      <c r="C10" s="43"/>
      <c r="D10" s="43"/>
      <c r="E10" s="43"/>
      <c r="F10" s="43"/>
      <c r="G10" s="43"/>
      <c r="H10" s="43"/>
      <c r="I10" s="43"/>
      <c r="J10" s="43"/>
    </row>
    <row r="11" spans="1:10" ht="12.75" customHeight="1" x14ac:dyDescent="0.2">
      <c r="A11" s="42"/>
      <c r="B11" s="43"/>
      <c r="C11" s="43"/>
      <c r="D11" s="43"/>
      <c r="E11" s="43"/>
      <c r="F11" s="43"/>
      <c r="G11" s="43"/>
      <c r="H11" s="43"/>
      <c r="I11" s="43"/>
      <c r="J11" s="43"/>
    </row>
    <row r="12" spans="1:10" x14ac:dyDescent="0.2">
      <c r="A12" s="1"/>
      <c r="B12" s="1"/>
      <c r="C12" s="1"/>
      <c r="D12" s="1"/>
      <c r="E12" s="1"/>
      <c r="F12" s="1"/>
      <c r="G12" s="1"/>
      <c r="H12" s="1"/>
      <c r="I12" s="1"/>
      <c r="J12" s="1"/>
    </row>
    <row r="13" spans="1:10" ht="15.75" x14ac:dyDescent="0.25">
      <c r="A13" s="140" t="s">
        <v>40</v>
      </c>
      <c r="B13" s="141"/>
      <c r="C13" s="141"/>
      <c r="D13" s="141"/>
      <c r="E13" s="141"/>
      <c r="F13" s="141"/>
      <c r="G13" s="141"/>
      <c r="H13" s="141"/>
      <c r="I13" s="141"/>
      <c r="J13" s="142"/>
    </row>
    <row r="15" spans="1:10" x14ac:dyDescent="0.2">
      <c r="A15" s="143" t="s">
        <v>50</v>
      </c>
      <c r="B15" s="144"/>
      <c r="C15" s="144"/>
      <c r="D15" s="144"/>
      <c r="E15" s="144"/>
      <c r="F15" s="144"/>
      <c r="G15" s="144"/>
      <c r="H15" s="144"/>
      <c r="I15" s="144"/>
      <c r="J15" s="145"/>
    </row>
    <row r="16" spans="1:10" x14ac:dyDescent="0.2">
      <c r="A16" s="157" t="s">
        <v>41</v>
      </c>
      <c r="B16" s="158"/>
      <c r="C16" s="157" t="s">
        <v>42</v>
      </c>
      <c r="D16" s="158"/>
      <c r="E16" s="146" t="s">
        <v>43</v>
      </c>
      <c r="F16" s="146" t="s">
        <v>44</v>
      </c>
      <c r="G16" s="31" t="s">
        <v>45</v>
      </c>
      <c r="H16" s="31" t="s">
        <v>46</v>
      </c>
      <c r="I16" s="31" t="s">
        <v>135</v>
      </c>
      <c r="J16" s="31" t="s">
        <v>49</v>
      </c>
    </row>
    <row r="17" spans="1:10" x14ac:dyDescent="0.2">
      <c r="A17" s="159"/>
      <c r="B17" s="160"/>
      <c r="C17" s="159"/>
      <c r="D17" s="160"/>
      <c r="E17" s="146"/>
      <c r="F17" s="146"/>
      <c r="G17" s="32" t="s">
        <v>48</v>
      </c>
      <c r="H17" s="32" t="s">
        <v>47</v>
      </c>
      <c r="I17" s="32" t="s">
        <v>98</v>
      </c>
      <c r="J17" s="32" t="s">
        <v>98</v>
      </c>
    </row>
    <row r="18" spans="1:10" x14ac:dyDescent="0.2">
      <c r="A18" s="152" t="s">
        <v>51</v>
      </c>
      <c r="B18" s="153"/>
      <c r="C18" s="155"/>
      <c r="D18" s="156"/>
      <c r="E18" s="34">
        <v>60054</v>
      </c>
      <c r="F18" s="35">
        <v>0.38550000000000001</v>
      </c>
      <c r="G18" s="34">
        <f>E18*F18</f>
        <v>23150.816999999999</v>
      </c>
      <c r="H18" s="34">
        <f>E18+G18</f>
        <v>83204.816999999995</v>
      </c>
      <c r="I18" s="35">
        <v>0.1</v>
      </c>
      <c r="J18" s="34">
        <f>H18*I18</f>
        <v>8320.4817000000003</v>
      </c>
    </row>
    <row r="19" spans="1:10" x14ac:dyDescent="0.2">
      <c r="A19" s="152" t="s">
        <v>52</v>
      </c>
      <c r="B19" s="153"/>
      <c r="C19" s="155"/>
      <c r="D19" s="156"/>
      <c r="E19" s="34">
        <v>24347</v>
      </c>
      <c r="F19" s="35">
        <v>0.41880000000000001</v>
      </c>
      <c r="G19" s="34">
        <f t="shared" ref="G19:G22" si="0">E19*F19</f>
        <v>10196.5236</v>
      </c>
      <c r="H19" s="34">
        <f t="shared" ref="H19:H22" si="1">E19+G19</f>
        <v>34543.5236</v>
      </c>
      <c r="I19" s="35">
        <v>0.2</v>
      </c>
      <c r="J19" s="34">
        <f t="shared" ref="J19:J22" si="2">H19*I19</f>
        <v>6908.7047200000006</v>
      </c>
    </row>
    <row r="20" spans="1:10" x14ac:dyDescent="0.2">
      <c r="A20" s="152"/>
      <c r="B20" s="153"/>
      <c r="C20" s="152"/>
      <c r="D20" s="153"/>
      <c r="E20" s="34"/>
      <c r="F20" s="35"/>
      <c r="G20" s="34">
        <f t="shared" si="0"/>
        <v>0</v>
      </c>
      <c r="H20" s="34">
        <f t="shared" si="1"/>
        <v>0</v>
      </c>
      <c r="I20" s="35"/>
      <c r="J20" s="34">
        <f t="shared" si="2"/>
        <v>0</v>
      </c>
    </row>
    <row r="21" spans="1:10" x14ac:dyDescent="0.2">
      <c r="A21" s="152"/>
      <c r="B21" s="153"/>
      <c r="C21" s="152"/>
      <c r="D21" s="153"/>
      <c r="E21" s="34"/>
      <c r="F21" s="35"/>
      <c r="G21" s="34">
        <f t="shared" si="0"/>
        <v>0</v>
      </c>
      <c r="H21" s="34">
        <f t="shared" si="1"/>
        <v>0</v>
      </c>
      <c r="I21" s="35"/>
      <c r="J21" s="34">
        <f t="shared" si="2"/>
        <v>0</v>
      </c>
    </row>
    <row r="22" spans="1:10" x14ac:dyDescent="0.2">
      <c r="A22" s="152"/>
      <c r="B22" s="153"/>
      <c r="C22" s="152"/>
      <c r="D22" s="153"/>
      <c r="E22" s="34"/>
      <c r="F22" s="35"/>
      <c r="G22" s="34">
        <f t="shared" si="0"/>
        <v>0</v>
      </c>
      <c r="H22" s="34">
        <f t="shared" si="1"/>
        <v>0</v>
      </c>
      <c r="I22" s="35"/>
      <c r="J22" s="34">
        <f t="shared" si="2"/>
        <v>0</v>
      </c>
    </row>
    <row r="23" spans="1:10" x14ac:dyDescent="0.2">
      <c r="A23" s="149" t="s">
        <v>53</v>
      </c>
      <c r="B23" s="150"/>
      <c r="C23" s="150"/>
      <c r="D23" s="150"/>
      <c r="E23" s="150"/>
      <c r="F23" s="150"/>
      <c r="G23" s="150"/>
      <c r="H23" s="150"/>
      <c r="I23" s="151"/>
      <c r="J23" s="46">
        <f>SUM(J18:J22)</f>
        <v>15229.186420000002</v>
      </c>
    </row>
    <row r="24" spans="1:10" x14ac:dyDescent="0.2">
      <c r="A24" s="154"/>
      <c r="B24" s="154"/>
      <c r="C24" s="154"/>
      <c r="D24" s="154"/>
      <c r="E24" s="154"/>
      <c r="F24" s="154"/>
      <c r="G24" s="154"/>
      <c r="H24" s="154"/>
      <c r="I24" s="154"/>
      <c r="J24" s="154"/>
    </row>
    <row r="25" spans="1:10" x14ac:dyDescent="0.2">
      <c r="A25" s="143" t="s">
        <v>54</v>
      </c>
      <c r="B25" s="144"/>
      <c r="C25" s="77"/>
      <c r="D25" s="77"/>
      <c r="E25" s="144"/>
      <c r="F25" s="144"/>
      <c r="G25" s="144"/>
      <c r="H25" s="144"/>
      <c r="I25" s="144"/>
      <c r="J25" s="145"/>
    </row>
    <row r="26" spans="1:10" x14ac:dyDescent="0.2">
      <c r="A26" s="146" t="s">
        <v>41</v>
      </c>
      <c r="B26" s="147" t="s">
        <v>42</v>
      </c>
      <c r="C26" s="36" t="s">
        <v>57</v>
      </c>
      <c r="D26" s="36" t="s">
        <v>59</v>
      </c>
      <c r="E26" s="148" t="s">
        <v>43</v>
      </c>
      <c r="F26" s="146" t="s">
        <v>44</v>
      </c>
      <c r="G26" s="31" t="s">
        <v>45</v>
      </c>
      <c r="H26" s="31" t="s">
        <v>46</v>
      </c>
      <c r="I26" s="31" t="s">
        <v>135</v>
      </c>
      <c r="J26" s="31" t="s">
        <v>49</v>
      </c>
    </row>
    <row r="27" spans="1:10" x14ac:dyDescent="0.2">
      <c r="A27" s="146"/>
      <c r="B27" s="147"/>
      <c r="C27" s="37" t="s">
        <v>58</v>
      </c>
      <c r="D27" s="37" t="s">
        <v>60</v>
      </c>
      <c r="E27" s="148"/>
      <c r="F27" s="146"/>
      <c r="G27" s="32" t="s">
        <v>48</v>
      </c>
      <c r="H27" s="32" t="s">
        <v>47</v>
      </c>
      <c r="I27" s="32" t="s">
        <v>98</v>
      </c>
      <c r="J27" s="32" t="s">
        <v>98</v>
      </c>
    </row>
    <row r="28" spans="1:10" x14ac:dyDescent="0.2">
      <c r="A28" s="33" t="s">
        <v>56</v>
      </c>
      <c r="B28" s="48"/>
      <c r="C28" s="38">
        <v>1080</v>
      </c>
      <c r="D28" s="40">
        <v>22.45</v>
      </c>
      <c r="E28" s="34">
        <f>C28*D28</f>
        <v>24246</v>
      </c>
      <c r="F28" s="35">
        <v>7.6499999999999999E-2</v>
      </c>
      <c r="G28" s="34">
        <f>E28*F28</f>
        <v>1854.819</v>
      </c>
      <c r="H28" s="34">
        <f>E28+G28</f>
        <v>26100.819</v>
      </c>
      <c r="I28" s="35">
        <v>0.9</v>
      </c>
      <c r="J28" s="34">
        <f>H28*I28</f>
        <v>23490.737099999998</v>
      </c>
    </row>
    <row r="29" spans="1:10" x14ac:dyDescent="0.2">
      <c r="A29" s="33"/>
      <c r="B29" s="33"/>
      <c r="C29" s="39"/>
      <c r="D29" s="34"/>
      <c r="E29" s="34">
        <f t="shared" ref="E29:E32" si="3">C29*D29</f>
        <v>0</v>
      </c>
      <c r="F29" s="35"/>
      <c r="G29" s="34">
        <f t="shared" ref="G29:G32" si="4">E29*F29</f>
        <v>0</v>
      </c>
      <c r="H29" s="34">
        <f t="shared" ref="H29:H32" si="5">E29+G29</f>
        <v>0</v>
      </c>
      <c r="I29" s="35"/>
      <c r="J29" s="34">
        <f t="shared" ref="J29:J32" si="6">H29*I29</f>
        <v>0</v>
      </c>
    </row>
    <row r="30" spans="1:10" x14ac:dyDescent="0.2">
      <c r="A30" s="33"/>
      <c r="B30" s="33"/>
      <c r="C30" s="39"/>
      <c r="D30" s="34"/>
      <c r="E30" s="34">
        <f t="shared" si="3"/>
        <v>0</v>
      </c>
      <c r="F30" s="35"/>
      <c r="G30" s="34">
        <f t="shared" si="4"/>
        <v>0</v>
      </c>
      <c r="H30" s="34">
        <f t="shared" si="5"/>
        <v>0</v>
      </c>
      <c r="I30" s="35"/>
      <c r="J30" s="34">
        <f t="shared" si="6"/>
        <v>0</v>
      </c>
    </row>
    <row r="31" spans="1:10" ht="13.9" x14ac:dyDescent="0.3">
      <c r="A31" s="33"/>
      <c r="B31" s="33"/>
      <c r="C31" s="39"/>
      <c r="D31" s="34"/>
      <c r="E31" s="34">
        <f t="shared" si="3"/>
        <v>0</v>
      </c>
      <c r="F31" s="35"/>
      <c r="G31" s="34">
        <f t="shared" si="4"/>
        <v>0</v>
      </c>
      <c r="H31" s="34">
        <f t="shared" si="5"/>
        <v>0</v>
      </c>
      <c r="I31" s="35"/>
      <c r="J31" s="34">
        <f t="shared" si="6"/>
        <v>0</v>
      </c>
    </row>
    <row r="32" spans="1:10" ht="13.9" x14ac:dyDescent="0.3">
      <c r="A32" s="33"/>
      <c r="B32" s="33"/>
      <c r="C32" s="39"/>
      <c r="D32" s="34"/>
      <c r="E32" s="34">
        <f t="shared" si="3"/>
        <v>0</v>
      </c>
      <c r="F32" s="35"/>
      <c r="G32" s="34">
        <f t="shared" si="4"/>
        <v>0</v>
      </c>
      <c r="H32" s="34">
        <f t="shared" si="5"/>
        <v>0</v>
      </c>
      <c r="I32" s="35"/>
      <c r="J32" s="34">
        <f t="shared" si="6"/>
        <v>0</v>
      </c>
    </row>
    <row r="33" spans="1:10" ht="13.9" x14ac:dyDescent="0.3">
      <c r="A33" s="149" t="s">
        <v>55</v>
      </c>
      <c r="B33" s="150"/>
      <c r="C33" s="150"/>
      <c r="D33" s="150"/>
      <c r="E33" s="150"/>
      <c r="F33" s="150"/>
      <c r="G33" s="150"/>
      <c r="H33" s="150"/>
      <c r="I33" s="151"/>
      <c r="J33" s="46">
        <f>SUM(J28:J32)</f>
        <v>23490.737099999998</v>
      </c>
    </row>
    <row r="35" spans="1:10" ht="15.6" x14ac:dyDescent="0.3">
      <c r="A35" s="137" t="s">
        <v>173</v>
      </c>
      <c r="B35" s="138"/>
      <c r="C35" s="138"/>
      <c r="D35" s="138"/>
      <c r="E35" s="138"/>
      <c r="F35" s="138"/>
      <c r="G35" s="138"/>
      <c r="H35" s="138"/>
      <c r="I35" s="139"/>
      <c r="J35" s="41">
        <f>J23+J33</f>
        <v>38719.923519999997</v>
      </c>
    </row>
    <row r="38" spans="1:10" ht="12.75" customHeight="1" x14ac:dyDescent="0.2"/>
    <row r="39" spans="1:10" ht="12.75" customHeight="1" x14ac:dyDescent="0.2"/>
    <row r="41" spans="1:10" ht="15.75" x14ac:dyDescent="0.25">
      <c r="A41" s="140" t="s">
        <v>61</v>
      </c>
      <c r="B41" s="141"/>
      <c r="C41" s="141"/>
      <c r="D41" s="141"/>
      <c r="E41" s="141"/>
      <c r="F41" s="141"/>
      <c r="G41" s="141"/>
      <c r="H41" s="141"/>
      <c r="I41" s="141"/>
      <c r="J41" s="142"/>
    </row>
    <row r="42" spans="1:10" x14ac:dyDescent="0.2">
      <c r="A42" s="12"/>
      <c r="B42" s="12"/>
      <c r="C42" s="12"/>
      <c r="D42" s="12"/>
      <c r="E42" s="12"/>
      <c r="F42" s="12"/>
      <c r="G42" s="12"/>
      <c r="H42" s="12"/>
      <c r="I42" s="12"/>
      <c r="J42" s="12"/>
    </row>
    <row r="43" spans="1:10" x14ac:dyDescent="0.2">
      <c r="A43" s="143" t="s">
        <v>50</v>
      </c>
      <c r="B43" s="144"/>
      <c r="C43" s="144"/>
      <c r="D43" s="144"/>
      <c r="E43" s="144"/>
      <c r="F43" s="144"/>
      <c r="G43" s="144"/>
      <c r="H43" s="144"/>
      <c r="I43" s="144"/>
      <c r="J43" s="145"/>
    </row>
    <row r="44" spans="1:10" x14ac:dyDescent="0.2">
      <c r="A44" s="157" t="s">
        <v>41</v>
      </c>
      <c r="B44" s="158"/>
      <c r="C44" s="157" t="s">
        <v>42</v>
      </c>
      <c r="D44" s="158"/>
      <c r="E44" s="146" t="s">
        <v>43</v>
      </c>
      <c r="F44" s="146" t="s">
        <v>44</v>
      </c>
      <c r="G44" s="31" t="s">
        <v>45</v>
      </c>
      <c r="H44" s="31" t="s">
        <v>46</v>
      </c>
      <c r="I44" s="31" t="s">
        <v>135</v>
      </c>
      <c r="J44" s="31" t="s">
        <v>49</v>
      </c>
    </row>
    <row r="45" spans="1:10" x14ac:dyDescent="0.2">
      <c r="A45" s="159"/>
      <c r="B45" s="160"/>
      <c r="C45" s="159"/>
      <c r="D45" s="160"/>
      <c r="E45" s="146"/>
      <c r="F45" s="146"/>
      <c r="G45" s="32" t="s">
        <v>48</v>
      </c>
      <c r="H45" s="32" t="s">
        <v>47</v>
      </c>
      <c r="I45" s="32" t="s">
        <v>98</v>
      </c>
      <c r="J45" s="32" t="s">
        <v>98</v>
      </c>
    </row>
    <row r="46" spans="1:10" x14ac:dyDescent="0.2">
      <c r="A46" s="152" t="s">
        <v>64</v>
      </c>
      <c r="B46" s="153"/>
      <c r="C46" s="155"/>
      <c r="D46" s="156"/>
      <c r="E46" s="34">
        <v>45000</v>
      </c>
      <c r="F46" s="35">
        <v>0.41880000000000001</v>
      </c>
      <c r="G46" s="34">
        <f>E46*F46</f>
        <v>18846</v>
      </c>
      <c r="H46" s="34">
        <f>E46+G46</f>
        <v>63846</v>
      </c>
      <c r="I46" s="35">
        <v>0.1</v>
      </c>
      <c r="J46" s="34">
        <f>H46*I46</f>
        <v>6384.6</v>
      </c>
    </row>
    <row r="47" spans="1:10" x14ac:dyDescent="0.2">
      <c r="A47" s="152" t="s">
        <v>65</v>
      </c>
      <c r="B47" s="153"/>
      <c r="C47" s="155"/>
      <c r="D47" s="156"/>
      <c r="E47" s="34">
        <v>55000</v>
      </c>
      <c r="F47" s="35">
        <v>0.38550000000000001</v>
      </c>
      <c r="G47" s="34">
        <f t="shared" ref="G47:G50" si="7">E47*F47</f>
        <v>21202.5</v>
      </c>
      <c r="H47" s="34">
        <f t="shared" ref="H47:H50" si="8">E47+G47</f>
        <v>76202.5</v>
      </c>
      <c r="I47" s="35">
        <v>0.05</v>
      </c>
      <c r="J47" s="34">
        <f t="shared" ref="J47:J50" si="9">H47*I47</f>
        <v>3810.125</v>
      </c>
    </row>
    <row r="48" spans="1:10" x14ac:dyDescent="0.2">
      <c r="A48" s="152"/>
      <c r="B48" s="153"/>
      <c r="C48" s="152"/>
      <c r="D48" s="153"/>
      <c r="E48" s="34"/>
      <c r="F48" s="35"/>
      <c r="G48" s="34">
        <f t="shared" si="7"/>
        <v>0</v>
      </c>
      <c r="H48" s="34">
        <f t="shared" si="8"/>
        <v>0</v>
      </c>
      <c r="I48" s="35"/>
      <c r="J48" s="34">
        <f t="shared" si="9"/>
        <v>0</v>
      </c>
    </row>
    <row r="49" spans="1:10" x14ac:dyDescent="0.2">
      <c r="A49" s="152"/>
      <c r="B49" s="153"/>
      <c r="C49" s="152"/>
      <c r="D49" s="153"/>
      <c r="E49" s="34"/>
      <c r="F49" s="35"/>
      <c r="G49" s="34">
        <f t="shared" si="7"/>
        <v>0</v>
      </c>
      <c r="H49" s="34">
        <f t="shared" si="8"/>
        <v>0</v>
      </c>
      <c r="I49" s="35"/>
      <c r="J49" s="34">
        <f t="shared" si="9"/>
        <v>0</v>
      </c>
    </row>
    <row r="50" spans="1:10" x14ac:dyDescent="0.2">
      <c r="A50" s="152"/>
      <c r="B50" s="153"/>
      <c r="C50" s="152"/>
      <c r="D50" s="153"/>
      <c r="E50" s="34"/>
      <c r="F50" s="35"/>
      <c r="G50" s="34">
        <f t="shared" si="7"/>
        <v>0</v>
      </c>
      <c r="H50" s="34">
        <f t="shared" si="8"/>
        <v>0</v>
      </c>
      <c r="I50" s="35"/>
      <c r="J50" s="34">
        <f t="shared" si="9"/>
        <v>0</v>
      </c>
    </row>
    <row r="51" spans="1:10" x14ac:dyDescent="0.2">
      <c r="A51" s="149" t="s">
        <v>62</v>
      </c>
      <c r="B51" s="150"/>
      <c r="C51" s="150"/>
      <c r="D51" s="150"/>
      <c r="E51" s="150"/>
      <c r="F51" s="150"/>
      <c r="G51" s="150"/>
      <c r="H51" s="150"/>
      <c r="I51" s="151"/>
      <c r="J51" s="46">
        <f>SUM(J46:J50)</f>
        <v>10194.725</v>
      </c>
    </row>
    <row r="52" spans="1:10" x14ac:dyDescent="0.2">
      <c r="A52" s="154"/>
      <c r="B52" s="154"/>
      <c r="C52" s="154"/>
      <c r="D52" s="154"/>
      <c r="E52" s="154"/>
      <c r="F52" s="154"/>
      <c r="G52" s="154"/>
      <c r="H52" s="154"/>
      <c r="I52" s="154"/>
      <c r="J52" s="154"/>
    </row>
    <row r="53" spans="1:10" x14ac:dyDescent="0.2">
      <c r="A53" s="143" t="s">
        <v>54</v>
      </c>
      <c r="B53" s="144"/>
      <c r="C53" s="77"/>
      <c r="D53" s="77"/>
      <c r="E53" s="144"/>
      <c r="F53" s="144"/>
      <c r="G53" s="144"/>
      <c r="H53" s="144"/>
      <c r="I53" s="144"/>
      <c r="J53" s="145"/>
    </row>
    <row r="54" spans="1:10" x14ac:dyDescent="0.2">
      <c r="A54" s="146" t="s">
        <v>41</v>
      </c>
      <c r="B54" s="147" t="s">
        <v>42</v>
      </c>
      <c r="C54" s="36" t="s">
        <v>57</v>
      </c>
      <c r="D54" s="36" t="s">
        <v>59</v>
      </c>
      <c r="E54" s="148" t="s">
        <v>43</v>
      </c>
      <c r="F54" s="146" t="s">
        <v>44</v>
      </c>
      <c r="G54" s="31" t="s">
        <v>45</v>
      </c>
      <c r="H54" s="31" t="s">
        <v>46</v>
      </c>
      <c r="I54" s="31" t="s">
        <v>135</v>
      </c>
      <c r="J54" s="31" t="s">
        <v>49</v>
      </c>
    </row>
    <row r="55" spans="1:10" x14ac:dyDescent="0.2">
      <c r="A55" s="146"/>
      <c r="B55" s="147"/>
      <c r="C55" s="37" t="s">
        <v>58</v>
      </c>
      <c r="D55" s="37" t="s">
        <v>60</v>
      </c>
      <c r="E55" s="148"/>
      <c r="F55" s="146"/>
      <c r="G55" s="32" t="s">
        <v>48</v>
      </c>
      <c r="H55" s="32" t="s">
        <v>47</v>
      </c>
      <c r="I55" s="32" t="s">
        <v>98</v>
      </c>
      <c r="J55" s="32" t="s">
        <v>98</v>
      </c>
    </row>
    <row r="56" spans="1:10" x14ac:dyDescent="0.2">
      <c r="A56" s="33" t="s">
        <v>66</v>
      </c>
      <c r="B56" s="48"/>
      <c r="C56" s="38">
        <v>200</v>
      </c>
      <c r="D56" s="40">
        <v>10</v>
      </c>
      <c r="E56" s="34">
        <f>C56*D56</f>
        <v>2000</v>
      </c>
      <c r="F56" s="35">
        <v>7.6499999999999999E-2</v>
      </c>
      <c r="G56" s="34">
        <f>E56*F56</f>
        <v>153</v>
      </c>
      <c r="H56" s="34">
        <f>E56+G56</f>
        <v>2153</v>
      </c>
      <c r="I56" s="35">
        <v>1</v>
      </c>
      <c r="J56" s="34">
        <f>H56*I56</f>
        <v>2153</v>
      </c>
    </row>
    <row r="57" spans="1:10" x14ac:dyDescent="0.2">
      <c r="A57" s="33"/>
      <c r="B57" s="33"/>
      <c r="C57" s="39"/>
      <c r="D57" s="34"/>
      <c r="E57" s="34">
        <f t="shared" ref="E57:E60" si="10">C57*D57</f>
        <v>0</v>
      </c>
      <c r="F57" s="35"/>
      <c r="G57" s="34">
        <f t="shared" ref="G57:G60" si="11">E57*F57</f>
        <v>0</v>
      </c>
      <c r="H57" s="34">
        <f t="shared" ref="H57:H60" si="12">E57+G57</f>
        <v>0</v>
      </c>
      <c r="I57" s="35"/>
      <c r="J57" s="34">
        <f t="shared" ref="J57:J60" si="13">H57*I57</f>
        <v>0</v>
      </c>
    </row>
    <row r="58" spans="1:10" x14ac:dyDescent="0.2">
      <c r="A58" s="33"/>
      <c r="B58" s="33"/>
      <c r="C58" s="39"/>
      <c r="D58" s="34"/>
      <c r="E58" s="34">
        <f t="shared" si="10"/>
        <v>0</v>
      </c>
      <c r="F58" s="35"/>
      <c r="G58" s="34">
        <f t="shared" si="11"/>
        <v>0</v>
      </c>
      <c r="H58" s="34">
        <f t="shared" si="12"/>
        <v>0</v>
      </c>
      <c r="I58" s="35"/>
      <c r="J58" s="34">
        <f t="shared" si="13"/>
        <v>0</v>
      </c>
    </row>
    <row r="59" spans="1:10" x14ac:dyDescent="0.2">
      <c r="A59" s="33"/>
      <c r="B59" s="33"/>
      <c r="C59" s="39"/>
      <c r="D59" s="34"/>
      <c r="E59" s="34">
        <f t="shared" si="10"/>
        <v>0</v>
      </c>
      <c r="F59" s="35"/>
      <c r="G59" s="34">
        <f t="shared" si="11"/>
        <v>0</v>
      </c>
      <c r="H59" s="34">
        <f t="shared" si="12"/>
        <v>0</v>
      </c>
      <c r="I59" s="35"/>
      <c r="J59" s="34">
        <f t="shared" si="13"/>
        <v>0</v>
      </c>
    </row>
    <row r="60" spans="1:10" x14ac:dyDescent="0.2">
      <c r="A60" s="33"/>
      <c r="B60" s="33"/>
      <c r="C60" s="39"/>
      <c r="D60" s="34"/>
      <c r="E60" s="34">
        <f t="shared" si="10"/>
        <v>0</v>
      </c>
      <c r="F60" s="35"/>
      <c r="G60" s="34">
        <f t="shared" si="11"/>
        <v>0</v>
      </c>
      <c r="H60" s="34">
        <f t="shared" si="12"/>
        <v>0</v>
      </c>
      <c r="I60" s="35"/>
      <c r="J60" s="34">
        <f t="shared" si="13"/>
        <v>0</v>
      </c>
    </row>
    <row r="61" spans="1:10" x14ac:dyDescent="0.2">
      <c r="A61" s="149" t="s">
        <v>63</v>
      </c>
      <c r="B61" s="150"/>
      <c r="C61" s="150"/>
      <c r="D61" s="150"/>
      <c r="E61" s="150"/>
      <c r="F61" s="150"/>
      <c r="G61" s="150"/>
      <c r="H61" s="150"/>
      <c r="I61" s="151"/>
      <c r="J61" s="46">
        <f>SUM(J56:J60)</f>
        <v>2153</v>
      </c>
    </row>
    <row r="63" spans="1:10" ht="15.75" x14ac:dyDescent="0.25">
      <c r="A63" s="137" t="s">
        <v>174</v>
      </c>
      <c r="B63" s="138"/>
      <c r="C63" s="138"/>
      <c r="D63" s="138"/>
      <c r="E63" s="138"/>
      <c r="F63" s="138"/>
      <c r="G63" s="138"/>
      <c r="H63" s="138"/>
      <c r="I63" s="139"/>
      <c r="J63" s="41">
        <f>J51+J61</f>
        <v>12347.725</v>
      </c>
    </row>
  </sheetData>
  <mergeCells count="56">
    <mergeCell ref="A44:B45"/>
    <mergeCell ref="C44:D45"/>
    <mergeCell ref="E44:E45"/>
    <mergeCell ref="F44:F45"/>
    <mergeCell ref="A19:B19"/>
    <mergeCell ref="A20:B20"/>
    <mergeCell ref="A21:B21"/>
    <mergeCell ref="A22:B22"/>
    <mergeCell ref="C19:D19"/>
    <mergeCell ref="C20:D20"/>
    <mergeCell ref="C21:D21"/>
    <mergeCell ref="C22:D22"/>
    <mergeCell ref="A25:J25"/>
    <mergeCell ref="A26:A27"/>
    <mergeCell ref="B26:B27"/>
    <mergeCell ref="A43:J43"/>
    <mergeCell ref="A13:J13"/>
    <mergeCell ref="A24:J24"/>
    <mergeCell ref="A41:J41"/>
    <mergeCell ref="A15:J15"/>
    <mergeCell ref="B7:J7"/>
    <mergeCell ref="C18:D18"/>
    <mergeCell ref="F26:F27"/>
    <mergeCell ref="A33:I33"/>
    <mergeCell ref="E16:E17"/>
    <mergeCell ref="F16:F17"/>
    <mergeCell ref="A23:I23"/>
    <mergeCell ref="C16:D17"/>
    <mergeCell ref="A16:B17"/>
    <mergeCell ref="A18:B18"/>
    <mergeCell ref="E26:E27"/>
    <mergeCell ref="A35:I35"/>
    <mergeCell ref="A51:I51"/>
    <mergeCell ref="A52:J52"/>
    <mergeCell ref="A46:B46"/>
    <mergeCell ref="C46:D46"/>
    <mergeCell ref="A47:B47"/>
    <mergeCell ref="C47:D47"/>
    <mergeCell ref="A48:B48"/>
    <mergeCell ref="C48:D48"/>
    <mergeCell ref="B6:J6"/>
    <mergeCell ref="B8:J8"/>
    <mergeCell ref="A63:I63"/>
    <mergeCell ref="A1:J1"/>
    <mergeCell ref="B5:J5"/>
    <mergeCell ref="B9:J9"/>
    <mergeCell ref="A53:J53"/>
    <mergeCell ref="A54:A55"/>
    <mergeCell ref="B54:B55"/>
    <mergeCell ref="E54:E55"/>
    <mergeCell ref="F54:F55"/>
    <mergeCell ref="A61:I61"/>
    <mergeCell ref="A49:B49"/>
    <mergeCell ref="C49:D49"/>
    <mergeCell ref="A50:B50"/>
    <mergeCell ref="C50:D50"/>
  </mergeCells>
  <pageMargins left="0.45" right="0.45" top="0.5" bottom="0.5" header="0.3" footer="0.3"/>
  <pageSetup scale="76" fitToHeight="0" orientation="portrait" r:id="rId1"/>
  <headerFooter>
    <oddFooter>&amp;LTTUHSCEP&amp;CPage 2&amp;RRev. March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zoomScale="125" zoomScaleNormal="125" workbookViewId="0">
      <selection sqref="A1:C1"/>
    </sheetView>
  </sheetViews>
  <sheetFormatPr defaultColWidth="9.140625" defaultRowHeight="12.75" x14ac:dyDescent="0.2"/>
  <cols>
    <col min="1" max="1" width="6.7109375" style="2" customWidth="1"/>
    <col min="2" max="2" width="53.7109375" style="2" customWidth="1"/>
    <col min="3" max="3" width="14.7109375" style="2" customWidth="1"/>
    <col min="4" max="16384" width="9.140625" style="2"/>
  </cols>
  <sheetData>
    <row r="1" spans="1:3" ht="15.75" x14ac:dyDescent="0.25">
      <c r="A1" s="140" t="s">
        <v>71</v>
      </c>
      <c r="B1" s="141"/>
      <c r="C1" s="142"/>
    </row>
    <row r="5" spans="1:3" ht="39" customHeight="1" x14ac:dyDescent="0.2">
      <c r="A5" s="47" t="s">
        <v>74</v>
      </c>
      <c r="B5" s="136" t="s">
        <v>75</v>
      </c>
      <c r="C5" s="136"/>
    </row>
    <row r="6" spans="1:3" ht="12.75" customHeight="1" x14ac:dyDescent="0.2">
      <c r="A6" s="47"/>
      <c r="B6" s="136"/>
      <c r="C6" s="136"/>
    </row>
    <row r="7" spans="1:3" ht="18.75" customHeight="1" x14ac:dyDescent="0.2">
      <c r="B7" s="136" t="s">
        <v>142</v>
      </c>
      <c r="C7" s="136"/>
    </row>
    <row r="8" spans="1:3" ht="12.75" customHeight="1" x14ac:dyDescent="0.2">
      <c r="B8" s="136"/>
      <c r="C8" s="136"/>
    </row>
    <row r="9" spans="1:3" x14ac:dyDescent="0.2">
      <c r="B9" s="136" t="s">
        <v>102</v>
      </c>
      <c r="C9" s="136"/>
    </row>
    <row r="12" spans="1:3" ht="15.75" x14ac:dyDescent="0.25">
      <c r="A12" s="140" t="s">
        <v>71</v>
      </c>
      <c r="B12" s="141"/>
      <c r="C12" s="142"/>
    </row>
    <row r="13" spans="1:3" x14ac:dyDescent="0.2">
      <c r="A13" s="45"/>
      <c r="B13" s="45"/>
      <c r="C13" s="45"/>
    </row>
    <row r="14" spans="1:3" x14ac:dyDescent="0.2">
      <c r="A14" s="163" t="s">
        <v>72</v>
      </c>
      <c r="B14" s="164"/>
      <c r="C14" s="67" t="s">
        <v>144</v>
      </c>
    </row>
    <row r="15" spans="1:3" x14ac:dyDescent="0.2">
      <c r="A15" s="165"/>
      <c r="B15" s="166"/>
      <c r="C15" s="68" t="s">
        <v>143</v>
      </c>
    </row>
    <row r="16" spans="1:3" x14ac:dyDescent="0.2">
      <c r="A16" s="161" t="s">
        <v>145</v>
      </c>
      <c r="B16" s="162"/>
      <c r="C16" s="34">
        <v>100000</v>
      </c>
    </row>
    <row r="17" spans="1:3" x14ac:dyDescent="0.2">
      <c r="A17" s="161" t="s">
        <v>146</v>
      </c>
      <c r="B17" s="162"/>
      <c r="C17" s="34">
        <v>40000</v>
      </c>
    </row>
    <row r="18" spans="1:3" x14ac:dyDescent="0.2">
      <c r="A18" s="161" t="s">
        <v>147</v>
      </c>
      <c r="B18" s="162"/>
      <c r="C18" s="34">
        <v>35000</v>
      </c>
    </row>
    <row r="19" spans="1:3" x14ac:dyDescent="0.2">
      <c r="A19" s="161" t="s">
        <v>148</v>
      </c>
      <c r="B19" s="162"/>
      <c r="C19" s="34">
        <v>5000</v>
      </c>
    </row>
    <row r="20" spans="1:3" x14ac:dyDescent="0.2">
      <c r="A20" s="161" t="s">
        <v>149</v>
      </c>
      <c r="B20" s="162"/>
      <c r="C20" s="34">
        <v>500</v>
      </c>
    </row>
    <row r="21" spans="1:3" x14ac:dyDescent="0.2">
      <c r="A21" s="161"/>
      <c r="B21" s="162"/>
      <c r="C21" s="34"/>
    </row>
    <row r="22" spans="1:3" x14ac:dyDescent="0.2">
      <c r="A22" s="161"/>
      <c r="B22" s="162"/>
      <c r="C22" s="34"/>
    </row>
    <row r="23" spans="1:3" x14ac:dyDescent="0.2">
      <c r="A23" s="161"/>
      <c r="B23" s="162"/>
      <c r="C23" s="34"/>
    </row>
    <row r="24" spans="1:3" x14ac:dyDescent="0.2">
      <c r="A24" s="161"/>
      <c r="B24" s="162"/>
      <c r="C24" s="34"/>
    </row>
    <row r="25" spans="1:3" x14ac:dyDescent="0.2">
      <c r="A25" s="161"/>
      <c r="B25" s="162"/>
      <c r="C25" s="34"/>
    </row>
    <row r="26" spans="1:3" x14ac:dyDescent="0.2">
      <c r="A26" s="167" t="s">
        <v>175</v>
      </c>
      <c r="B26" s="168"/>
      <c r="C26" s="46">
        <f>SUM(C16:C25)</f>
        <v>180500</v>
      </c>
    </row>
  </sheetData>
  <mergeCells count="19">
    <mergeCell ref="A25:B25"/>
    <mergeCell ref="A26:B26"/>
    <mergeCell ref="A20:B20"/>
    <mergeCell ref="A21:B21"/>
    <mergeCell ref="A22:B22"/>
    <mergeCell ref="A23:B23"/>
    <mergeCell ref="A24:B24"/>
    <mergeCell ref="A1:C1"/>
    <mergeCell ref="A16:B16"/>
    <mergeCell ref="A17:B17"/>
    <mergeCell ref="A14:B15"/>
    <mergeCell ref="A18:B18"/>
    <mergeCell ref="A19:B19"/>
    <mergeCell ref="B5:C5"/>
    <mergeCell ref="B7:C7"/>
    <mergeCell ref="B9:C9"/>
    <mergeCell ref="A12:C12"/>
    <mergeCell ref="B6:C6"/>
    <mergeCell ref="B8:C8"/>
  </mergeCells>
  <printOptions horizontalCentered="1"/>
  <pageMargins left="0.7" right="0.7" top="0.75" bottom="0.75" header="0.3" footer="0.3"/>
  <pageSetup orientation="portrait" r:id="rId1"/>
  <headerFooter>
    <oddFooter>&amp;LTTUHSCEP&amp;CPage 3&amp;RRev. March 2015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zoomScale="125" zoomScaleNormal="125" workbookViewId="0">
      <selection sqref="A1:G1"/>
    </sheetView>
  </sheetViews>
  <sheetFormatPr defaultColWidth="9.140625" defaultRowHeight="12.75" x14ac:dyDescent="0.2"/>
  <cols>
    <col min="1" max="1" width="6.7109375" style="2" customWidth="1"/>
    <col min="2" max="2" width="40.7109375" style="2" customWidth="1"/>
    <col min="3" max="3" width="10" style="2" bestFit="1" customWidth="1"/>
    <col min="4" max="4" width="8.85546875" style="2" bestFit="1" customWidth="1"/>
    <col min="5" max="7" width="14.7109375" style="2" customWidth="1"/>
    <col min="8" max="16384" width="9.140625" style="2"/>
  </cols>
  <sheetData>
    <row r="1" spans="1:7" ht="15.75" x14ac:dyDescent="0.25">
      <c r="A1" s="140" t="s">
        <v>86</v>
      </c>
      <c r="B1" s="141"/>
      <c r="C1" s="141"/>
      <c r="D1" s="141"/>
      <c r="E1" s="141"/>
      <c r="F1" s="141"/>
      <c r="G1" s="142"/>
    </row>
    <row r="4" spans="1:7" ht="24.75" customHeight="1" x14ac:dyDescent="0.2">
      <c r="A4" s="54" t="s">
        <v>74</v>
      </c>
      <c r="B4" s="177" t="s">
        <v>165</v>
      </c>
      <c r="C4" s="177"/>
      <c r="D4" s="177"/>
      <c r="E4" s="177"/>
      <c r="F4" s="177"/>
      <c r="G4" s="177"/>
    </row>
    <row r="5" spans="1:7" ht="12.75" customHeight="1" x14ac:dyDescent="0.2">
      <c r="A5" s="54"/>
      <c r="B5" s="177"/>
      <c r="C5" s="177"/>
      <c r="D5" s="177"/>
      <c r="E5" s="177"/>
      <c r="F5" s="177"/>
      <c r="G5" s="177"/>
    </row>
    <row r="6" spans="1:7" ht="27.75" customHeight="1" x14ac:dyDescent="0.2">
      <c r="A6" s="54"/>
      <c r="B6" s="177" t="s">
        <v>176</v>
      </c>
      <c r="C6" s="177"/>
      <c r="D6" s="177"/>
      <c r="E6" s="177"/>
      <c r="F6" s="177"/>
      <c r="G6" s="177"/>
    </row>
    <row r="7" spans="1:7" ht="12.75" customHeight="1" x14ac:dyDescent="0.2">
      <c r="A7" s="54"/>
      <c r="B7" s="177"/>
      <c r="C7" s="177"/>
      <c r="D7" s="177"/>
      <c r="E7" s="177"/>
      <c r="F7" s="177"/>
      <c r="G7" s="177"/>
    </row>
    <row r="8" spans="1:7" ht="79.5" customHeight="1" x14ac:dyDescent="0.2">
      <c r="A8" s="53"/>
      <c r="B8" s="178" t="s">
        <v>137</v>
      </c>
      <c r="C8" s="178"/>
      <c r="D8" s="178"/>
      <c r="E8" s="178"/>
      <c r="F8" s="178"/>
      <c r="G8" s="178"/>
    </row>
    <row r="10" spans="1:7" ht="15.75" x14ac:dyDescent="0.25">
      <c r="A10" s="140" t="s">
        <v>108</v>
      </c>
      <c r="B10" s="141"/>
      <c r="C10" s="141"/>
      <c r="D10" s="141"/>
      <c r="E10" s="141"/>
      <c r="F10" s="141"/>
      <c r="G10" s="142"/>
    </row>
    <row r="11" spans="1:7" x14ac:dyDescent="0.2">
      <c r="A11" s="45"/>
      <c r="B11" s="45"/>
      <c r="C11" s="45"/>
      <c r="D11" s="45"/>
      <c r="E11" s="45"/>
      <c r="F11" s="45"/>
      <c r="G11" s="45"/>
    </row>
    <row r="12" spans="1:7" x14ac:dyDescent="0.2">
      <c r="A12" s="163" t="s">
        <v>72</v>
      </c>
      <c r="B12" s="164"/>
      <c r="C12" s="69" t="s">
        <v>87</v>
      </c>
      <c r="D12" s="69" t="s">
        <v>89</v>
      </c>
      <c r="E12" s="67" t="s">
        <v>77</v>
      </c>
      <c r="F12" s="67" t="s">
        <v>78</v>
      </c>
      <c r="G12" s="67" t="s">
        <v>49</v>
      </c>
    </row>
    <row r="13" spans="1:7" x14ac:dyDescent="0.2">
      <c r="A13" s="165"/>
      <c r="B13" s="166"/>
      <c r="C13" s="70" t="s">
        <v>88</v>
      </c>
      <c r="D13" s="70" t="s">
        <v>90</v>
      </c>
      <c r="E13" s="68" t="s">
        <v>48</v>
      </c>
      <c r="F13" s="68" t="s">
        <v>98</v>
      </c>
      <c r="G13" s="68" t="s">
        <v>98</v>
      </c>
    </row>
    <row r="14" spans="1:7" x14ac:dyDescent="0.2">
      <c r="A14" s="175" t="s">
        <v>91</v>
      </c>
      <c r="B14" s="176"/>
      <c r="C14" s="49">
        <v>15000</v>
      </c>
      <c r="D14" s="50" t="s">
        <v>97</v>
      </c>
      <c r="E14" s="51">
        <f>C14/D14</f>
        <v>2142.8571428571427</v>
      </c>
      <c r="F14" s="52">
        <v>1</v>
      </c>
      <c r="G14" s="51">
        <f>E14*F14</f>
        <v>2142.8571428571427</v>
      </c>
    </row>
    <row r="15" spans="1:7" x14ac:dyDescent="0.2">
      <c r="A15" s="175" t="s">
        <v>92</v>
      </c>
      <c r="B15" s="176"/>
      <c r="C15" s="49">
        <v>10000</v>
      </c>
      <c r="D15" s="50" t="s">
        <v>97</v>
      </c>
      <c r="E15" s="51">
        <f t="shared" ref="E15:E18" si="0">C15/D15</f>
        <v>1428.5714285714287</v>
      </c>
      <c r="F15" s="52">
        <v>0.05</v>
      </c>
      <c r="G15" s="51">
        <f t="shared" ref="G15:G23" si="1">E15*F15</f>
        <v>71.428571428571431</v>
      </c>
    </row>
    <row r="16" spans="1:7" x14ac:dyDescent="0.2">
      <c r="A16" s="175" t="s">
        <v>93</v>
      </c>
      <c r="B16" s="176"/>
      <c r="C16" s="49">
        <v>25000</v>
      </c>
      <c r="D16" s="50" t="s">
        <v>97</v>
      </c>
      <c r="E16" s="51">
        <f t="shared" si="0"/>
        <v>3571.4285714285716</v>
      </c>
      <c r="F16" s="52">
        <v>0.5</v>
      </c>
      <c r="G16" s="51">
        <f t="shared" si="1"/>
        <v>1785.7142857142858</v>
      </c>
    </row>
    <row r="17" spans="1:9" x14ac:dyDescent="0.2">
      <c r="A17" s="175" t="s">
        <v>94</v>
      </c>
      <c r="B17" s="176"/>
      <c r="C17" s="49">
        <v>5000</v>
      </c>
      <c r="D17" s="50" t="s">
        <v>97</v>
      </c>
      <c r="E17" s="51">
        <f t="shared" si="0"/>
        <v>714.28571428571433</v>
      </c>
      <c r="F17" s="52">
        <v>1</v>
      </c>
      <c r="G17" s="51">
        <f t="shared" si="1"/>
        <v>714.28571428571433</v>
      </c>
    </row>
    <row r="18" spans="1:9" x14ac:dyDescent="0.2">
      <c r="A18" s="175" t="s">
        <v>95</v>
      </c>
      <c r="B18" s="176"/>
      <c r="C18" s="49">
        <v>5250</v>
      </c>
      <c r="D18" s="50" t="s">
        <v>96</v>
      </c>
      <c r="E18" s="51">
        <f t="shared" si="0"/>
        <v>1050</v>
      </c>
      <c r="F18" s="52">
        <v>0.8</v>
      </c>
      <c r="G18" s="51">
        <f t="shared" si="1"/>
        <v>840</v>
      </c>
    </row>
    <row r="19" spans="1:9" x14ac:dyDescent="0.2">
      <c r="A19" s="175"/>
      <c r="B19" s="176"/>
      <c r="C19" s="49"/>
      <c r="D19" s="50"/>
      <c r="E19" s="51"/>
      <c r="F19" s="52"/>
      <c r="G19" s="51">
        <f t="shared" si="1"/>
        <v>0</v>
      </c>
    </row>
    <row r="20" spans="1:9" x14ac:dyDescent="0.2">
      <c r="A20" s="175"/>
      <c r="B20" s="176"/>
      <c r="C20" s="49"/>
      <c r="D20" s="50"/>
      <c r="E20" s="51"/>
      <c r="F20" s="52"/>
      <c r="G20" s="51">
        <f t="shared" si="1"/>
        <v>0</v>
      </c>
    </row>
    <row r="21" spans="1:9" x14ac:dyDescent="0.2">
      <c r="A21" s="175"/>
      <c r="B21" s="176"/>
      <c r="C21" s="49"/>
      <c r="D21" s="50"/>
      <c r="E21" s="51"/>
      <c r="F21" s="52"/>
      <c r="G21" s="51">
        <f t="shared" si="1"/>
        <v>0</v>
      </c>
    </row>
    <row r="22" spans="1:9" x14ac:dyDescent="0.2">
      <c r="A22" s="175"/>
      <c r="B22" s="176"/>
      <c r="C22" s="49"/>
      <c r="D22" s="50"/>
      <c r="E22" s="51"/>
      <c r="F22" s="52"/>
      <c r="G22" s="51">
        <f t="shared" si="1"/>
        <v>0</v>
      </c>
    </row>
    <row r="23" spans="1:9" x14ac:dyDescent="0.2">
      <c r="A23" s="175"/>
      <c r="B23" s="176"/>
      <c r="C23" s="49"/>
      <c r="D23" s="50"/>
      <c r="E23" s="51"/>
      <c r="F23" s="52"/>
      <c r="G23" s="51">
        <f t="shared" si="1"/>
        <v>0</v>
      </c>
    </row>
    <row r="24" spans="1:9" x14ac:dyDescent="0.2">
      <c r="A24" s="167" t="s">
        <v>107</v>
      </c>
      <c r="B24" s="172"/>
      <c r="C24" s="172"/>
      <c r="D24" s="172"/>
      <c r="E24" s="172"/>
      <c r="F24" s="168"/>
      <c r="G24" s="46">
        <f t="shared" ref="G24" si="2">SUM(G14:G23)</f>
        <v>5554.2857142857147</v>
      </c>
    </row>
    <row r="26" spans="1:9" x14ac:dyDescent="0.2">
      <c r="I26" s="53"/>
    </row>
    <row r="27" spans="1:9" ht="15.6" x14ac:dyDescent="0.3">
      <c r="A27" s="140" t="s">
        <v>106</v>
      </c>
      <c r="B27" s="141"/>
      <c r="C27" s="141"/>
      <c r="D27" s="141"/>
      <c r="E27" s="141"/>
      <c r="F27" s="141"/>
      <c r="G27" s="142"/>
      <c r="I27" s="53"/>
    </row>
    <row r="28" spans="1:9" ht="13.9" x14ac:dyDescent="0.3">
      <c r="A28" s="45"/>
      <c r="B28" s="45"/>
      <c r="C28" s="45"/>
      <c r="D28" s="45"/>
      <c r="E28" s="45"/>
      <c r="F28" s="45"/>
      <c r="G28" s="45"/>
      <c r="I28" s="53"/>
    </row>
    <row r="29" spans="1:9" x14ac:dyDescent="0.2">
      <c r="A29" s="163" t="s">
        <v>72</v>
      </c>
      <c r="B29" s="173"/>
      <c r="C29" s="173"/>
      <c r="D29" s="164"/>
      <c r="E29" s="67" t="s">
        <v>77</v>
      </c>
      <c r="F29" s="67" t="s">
        <v>78</v>
      </c>
      <c r="G29" s="67" t="s">
        <v>49</v>
      </c>
      <c r="I29" s="53"/>
    </row>
    <row r="30" spans="1:9" x14ac:dyDescent="0.2">
      <c r="A30" s="165"/>
      <c r="B30" s="174"/>
      <c r="C30" s="174"/>
      <c r="D30" s="166"/>
      <c r="E30" s="68" t="s">
        <v>48</v>
      </c>
      <c r="F30" s="68" t="s">
        <v>98</v>
      </c>
      <c r="G30" s="68" t="s">
        <v>98</v>
      </c>
      <c r="I30" s="53"/>
    </row>
    <row r="31" spans="1:9" ht="13.9" x14ac:dyDescent="0.3">
      <c r="A31" s="161" t="s">
        <v>103</v>
      </c>
      <c r="B31" s="97"/>
      <c r="C31" s="97"/>
      <c r="D31" s="162"/>
      <c r="E31" s="34">
        <v>2000</v>
      </c>
      <c r="F31" s="35">
        <v>0.8</v>
      </c>
      <c r="G31" s="34">
        <f>E31*F31</f>
        <v>1600</v>
      </c>
      <c r="I31" s="53"/>
    </row>
    <row r="32" spans="1:9" x14ac:dyDescent="0.2">
      <c r="A32" s="161" t="s">
        <v>104</v>
      </c>
      <c r="B32" s="97"/>
      <c r="C32" s="97"/>
      <c r="D32" s="162"/>
      <c r="E32" s="34">
        <v>1000</v>
      </c>
      <c r="F32" s="35">
        <v>1</v>
      </c>
      <c r="G32" s="34">
        <f t="shared" ref="G32:G40" si="3">E32*F32</f>
        <v>1000</v>
      </c>
      <c r="I32" s="53"/>
    </row>
    <row r="33" spans="1:9" x14ac:dyDescent="0.2">
      <c r="A33" s="161" t="s">
        <v>105</v>
      </c>
      <c r="B33" s="97"/>
      <c r="C33" s="97"/>
      <c r="D33" s="162"/>
      <c r="E33" s="34">
        <v>3000</v>
      </c>
      <c r="F33" s="35">
        <v>0.05</v>
      </c>
      <c r="G33" s="34">
        <f t="shared" si="3"/>
        <v>150</v>
      </c>
      <c r="I33" s="53"/>
    </row>
    <row r="34" spans="1:9" x14ac:dyDescent="0.2">
      <c r="A34" s="161"/>
      <c r="B34" s="97"/>
      <c r="C34" s="97"/>
      <c r="D34" s="162"/>
      <c r="E34" s="34"/>
      <c r="F34" s="35"/>
      <c r="G34" s="34">
        <f t="shared" si="3"/>
        <v>0</v>
      </c>
      <c r="I34" s="53"/>
    </row>
    <row r="35" spans="1:9" x14ac:dyDescent="0.2">
      <c r="A35" s="161"/>
      <c r="B35" s="97"/>
      <c r="C35" s="97"/>
      <c r="D35" s="162"/>
      <c r="E35" s="34"/>
      <c r="F35" s="35"/>
      <c r="G35" s="34">
        <f t="shared" si="3"/>
        <v>0</v>
      </c>
      <c r="I35" s="53"/>
    </row>
    <row r="36" spans="1:9" x14ac:dyDescent="0.2">
      <c r="A36" s="161"/>
      <c r="B36" s="97"/>
      <c r="C36" s="97"/>
      <c r="D36" s="162"/>
      <c r="E36" s="34"/>
      <c r="F36" s="35"/>
      <c r="G36" s="34">
        <f t="shared" si="3"/>
        <v>0</v>
      </c>
      <c r="I36" s="53"/>
    </row>
    <row r="37" spans="1:9" x14ac:dyDescent="0.2">
      <c r="A37" s="161"/>
      <c r="B37" s="97"/>
      <c r="C37" s="97"/>
      <c r="D37" s="162"/>
      <c r="E37" s="34"/>
      <c r="F37" s="35"/>
      <c r="G37" s="34">
        <f t="shared" si="3"/>
        <v>0</v>
      </c>
      <c r="I37" s="53"/>
    </row>
    <row r="38" spans="1:9" x14ac:dyDescent="0.2">
      <c r="A38" s="161"/>
      <c r="B38" s="97"/>
      <c r="C38" s="97"/>
      <c r="D38" s="162"/>
      <c r="E38" s="34"/>
      <c r="F38" s="35"/>
      <c r="G38" s="34">
        <f t="shared" si="3"/>
        <v>0</v>
      </c>
      <c r="I38" s="53"/>
    </row>
    <row r="39" spans="1:9" x14ac:dyDescent="0.2">
      <c r="A39" s="161"/>
      <c r="B39" s="97"/>
      <c r="C39" s="97"/>
      <c r="D39" s="162"/>
      <c r="E39" s="34"/>
      <c r="F39" s="35"/>
      <c r="G39" s="34">
        <f t="shared" si="3"/>
        <v>0</v>
      </c>
      <c r="I39" s="53"/>
    </row>
    <row r="40" spans="1:9" x14ac:dyDescent="0.2">
      <c r="A40" s="161"/>
      <c r="B40" s="97"/>
      <c r="C40" s="97"/>
      <c r="D40" s="162"/>
      <c r="E40" s="34"/>
      <c r="F40" s="35"/>
      <c r="G40" s="34">
        <f t="shared" si="3"/>
        <v>0</v>
      </c>
      <c r="I40" s="53"/>
    </row>
    <row r="41" spans="1:9" x14ac:dyDescent="0.2">
      <c r="A41" s="167" t="s">
        <v>134</v>
      </c>
      <c r="B41" s="172"/>
      <c r="C41" s="172"/>
      <c r="D41" s="172"/>
      <c r="E41" s="172"/>
      <c r="F41" s="168"/>
      <c r="G41" s="46">
        <f t="shared" ref="G41" si="4">SUM(G31:G40)</f>
        <v>2750</v>
      </c>
      <c r="I41" s="53"/>
    </row>
    <row r="42" spans="1:9" x14ac:dyDescent="0.2">
      <c r="I42" s="53"/>
    </row>
    <row r="43" spans="1:9" x14ac:dyDescent="0.2">
      <c r="A43" s="171" t="s">
        <v>99</v>
      </c>
      <c r="B43" s="171"/>
      <c r="C43" s="171"/>
      <c r="D43" s="171"/>
      <c r="E43" s="171"/>
      <c r="F43" s="171"/>
      <c r="G43" s="171"/>
      <c r="I43" s="53"/>
    </row>
    <row r="44" spans="1:9" ht="90" customHeight="1" x14ac:dyDescent="0.2">
      <c r="A44" s="170" t="s">
        <v>110</v>
      </c>
      <c r="B44" s="170"/>
      <c r="C44" s="170"/>
      <c r="D44" s="170"/>
      <c r="E44" s="170"/>
      <c r="F44" s="170"/>
      <c r="G44" s="170"/>
      <c r="I44" s="53"/>
    </row>
    <row r="46" spans="1:9" x14ac:dyDescent="0.2">
      <c r="A46" s="169" t="s">
        <v>177</v>
      </c>
      <c r="B46" s="169"/>
      <c r="C46" s="169"/>
      <c r="D46" s="169"/>
      <c r="E46" s="169"/>
      <c r="F46" s="169"/>
      <c r="G46" s="46">
        <f>G24+G41</f>
        <v>8304.2857142857138</v>
      </c>
    </row>
  </sheetData>
  <mergeCells count="35">
    <mergeCell ref="A37:D37"/>
    <mergeCell ref="A38:D38"/>
    <mergeCell ref="A1:G1"/>
    <mergeCell ref="B4:G4"/>
    <mergeCell ref="A27:G27"/>
    <mergeCell ref="A21:B21"/>
    <mergeCell ref="A22:B22"/>
    <mergeCell ref="A23:B23"/>
    <mergeCell ref="A24:F24"/>
    <mergeCell ref="B6:G6"/>
    <mergeCell ref="B8:G8"/>
    <mergeCell ref="B5:G5"/>
    <mergeCell ref="B7:G7"/>
    <mergeCell ref="A17:B17"/>
    <mergeCell ref="A18:B18"/>
    <mergeCell ref="A19:B19"/>
    <mergeCell ref="A32:D32"/>
    <mergeCell ref="A33:D33"/>
    <mergeCell ref="A34:D34"/>
    <mergeCell ref="A35:D35"/>
    <mergeCell ref="A36:D36"/>
    <mergeCell ref="A29:D30"/>
    <mergeCell ref="A31:D31"/>
    <mergeCell ref="A10:G10"/>
    <mergeCell ref="A12:B13"/>
    <mergeCell ref="A14:B14"/>
    <mergeCell ref="A15:B15"/>
    <mergeCell ref="A16:B16"/>
    <mergeCell ref="A20:B20"/>
    <mergeCell ref="A39:D39"/>
    <mergeCell ref="A40:D40"/>
    <mergeCell ref="A46:F46"/>
    <mergeCell ref="A44:G44"/>
    <mergeCell ref="A43:G43"/>
    <mergeCell ref="A41:F41"/>
  </mergeCells>
  <printOptions horizontalCentered="1"/>
  <pageMargins left="0.45" right="0.45" top="0.75" bottom="0.75" header="0.3" footer="0.3"/>
  <pageSetup scale="87" fitToHeight="0" orientation="portrait" r:id="rId1"/>
  <headerFooter>
    <oddFooter>&amp;LTTUHSCEP&amp;CPage 4&amp;RRev. March 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zoomScale="125" zoomScaleNormal="125" workbookViewId="0">
      <selection sqref="A1:E1"/>
    </sheetView>
  </sheetViews>
  <sheetFormatPr defaultColWidth="9.140625" defaultRowHeight="12.75" x14ac:dyDescent="0.2"/>
  <cols>
    <col min="1" max="1" width="6.7109375" style="2" customWidth="1"/>
    <col min="2" max="2" width="40.7109375" style="2" customWidth="1"/>
    <col min="3" max="5" width="14.7109375" style="2" customWidth="1"/>
    <col min="6" max="16384" width="9.140625" style="2"/>
  </cols>
  <sheetData>
    <row r="1" spans="1:5" ht="15.75" x14ac:dyDescent="0.25">
      <c r="A1" s="140" t="s">
        <v>150</v>
      </c>
      <c r="B1" s="141"/>
      <c r="C1" s="141"/>
      <c r="D1" s="141"/>
      <c r="E1" s="142"/>
    </row>
    <row r="4" spans="1:5" ht="15.75" x14ac:dyDescent="0.25">
      <c r="A4" s="140" t="s">
        <v>73</v>
      </c>
      <c r="B4" s="141"/>
      <c r="C4" s="141"/>
      <c r="D4" s="141"/>
      <c r="E4" s="142"/>
    </row>
    <row r="6" spans="1:5" ht="39" customHeight="1" x14ac:dyDescent="0.2">
      <c r="A6" s="47" t="s">
        <v>74</v>
      </c>
      <c r="B6" s="136" t="s">
        <v>75</v>
      </c>
      <c r="C6" s="136"/>
      <c r="D6" s="136"/>
      <c r="E6" s="136"/>
    </row>
    <row r="8" spans="1:5" ht="64.5" customHeight="1" x14ac:dyDescent="0.2">
      <c r="B8" s="136" t="s">
        <v>181</v>
      </c>
      <c r="C8" s="136"/>
      <c r="D8" s="136"/>
      <c r="E8" s="136"/>
    </row>
    <row r="10" spans="1:5" ht="12.75" customHeight="1" x14ac:dyDescent="0.2">
      <c r="B10" s="136" t="s">
        <v>102</v>
      </c>
      <c r="C10" s="136"/>
      <c r="D10" s="136"/>
      <c r="E10" s="136"/>
    </row>
    <row r="12" spans="1:5" x14ac:dyDescent="0.2">
      <c r="A12" s="163" t="s">
        <v>72</v>
      </c>
      <c r="B12" s="173"/>
      <c r="C12" s="173"/>
      <c r="D12" s="164"/>
      <c r="E12" s="67" t="s">
        <v>77</v>
      </c>
    </row>
    <row r="13" spans="1:5" x14ac:dyDescent="0.2">
      <c r="A13" s="165"/>
      <c r="B13" s="174"/>
      <c r="C13" s="174"/>
      <c r="D13" s="166"/>
      <c r="E13" s="68" t="s">
        <v>48</v>
      </c>
    </row>
    <row r="14" spans="1:5" x14ac:dyDescent="0.2">
      <c r="A14" s="161" t="s">
        <v>153</v>
      </c>
      <c r="B14" s="97"/>
      <c r="C14" s="97"/>
      <c r="D14" s="162"/>
      <c r="E14" s="34">
        <v>2500</v>
      </c>
    </row>
    <row r="15" spans="1:5" x14ac:dyDescent="0.2">
      <c r="A15" s="161" t="s">
        <v>154</v>
      </c>
      <c r="B15" s="97"/>
      <c r="C15" s="97"/>
      <c r="D15" s="162"/>
      <c r="E15" s="34">
        <v>1200</v>
      </c>
    </row>
    <row r="16" spans="1:5" x14ac:dyDescent="0.2">
      <c r="A16" s="161" t="s">
        <v>152</v>
      </c>
      <c r="B16" s="97"/>
      <c r="C16" s="97"/>
      <c r="D16" s="162"/>
      <c r="E16" s="34">
        <v>1200</v>
      </c>
    </row>
    <row r="17" spans="1:5" x14ac:dyDescent="0.2">
      <c r="A17" s="161" t="s">
        <v>151</v>
      </c>
      <c r="B17" s="97"/>
      <c r="C17" s="97"/>
      <c r="D17" s="162"/>
      <c r="E17" s="34">
        <v>1500</v>
      </c>
    </row>
    <row r="18" spans="1:5" x14ac:dyDescent="0.2">
      <c r="A18" s="161" t="s">
        <v>155</v>
      </c>
      <c r="B18" s="97"/>
      <c r="C18" s="97"/>
      <c r="D18" s="162"/>
      <c r="E18" s="34">
        <v>2500</v>
      </c>
    </row>
    <row r="19" spans="1:5" x14ac:dyDescent="0.2">
      <c r="A19" s="161"/>
      <c r="B19" s="97"/>
      <c r="C19" s="97"/>
      <c r="D19" s="162"/>
      <c r="E19" s="34"/>
    </row>
    <row r="20" spans="1:5" x14ac:dyDescent="0.2">
      <c r="A20" s="161"/>
      <c r="B20" s="97"/>
      <c r="C20" s="97"/>
      <c r="D20" s="162"/>
      <c r="E20" s="34"/>
    </row>
    <row r="21" spans="1:5" x14ac:dyDescent="0.2">
      <c r="A21" s="179" t="s">
        <v>178</v>
      </c>
      <c r="B21" s="180"/>
      <c r="C21" s="180"/>
      <c r="D21" s="181"/>
      <c r="E21" s="46">
        <f>SUM(E14:E20)</f>
        <v>8900</v>
      </c>
    </row>
    <row r="24" spans="1:5" ht="15.75" x14ac:dyDescent="0.25">
      <c r="A24" s="140" t="s">
        <v>76</v>
      </c>
      <c r="B24" s="141"/>
      <c r="C24" s="141"/>
      <c r="D24" s="141"/>
      <c r="E24" s="142"/>
    </row>
    <row r="26" spans="1:5" ht="66.75" customHeight="1" x14ac:dyDescent="0.2">
      <c r="A26" s="47" t="s">
        <v>74</v>
      </c>
      <c r="B26" s="177" t="s">
        <v>141</v>
      </c>
      <c r="C26" s="177"/>
      <c r="D26" s="177"/>
      <c r="E26" s="177"/>
    </row>
    <row r="27" spans="1:5" ht="12.75" customHeight="1" x14ac:dyDescent="0.3">
      <c r="B27" s="177"/>
      <c r="C27" s="177"/>
      <c r="D27" s="177"/>
      <c r="E27" s="177"/>
    </row>
    <row r="28" spans="1:5" ht="25.5" customHeight="1" x14ac:dyDescent="0.3">
      <c r="B28" s="177" t="s">
        <v>133</v>
      </c>
      <c r="C28" s="177"/>
      <c r="D28" s="177"/>
      <c r="E28" s="177"/>
    </row>
    <row r="29" spans="1:5" x14ac:dyDescent="0.2">
      <c r="A29" s="45"/>
      <c r="B29" s="45"/>
      <c r="C29" s="45"/>
      <c r="D29" s="45"/>
      <c r="E29" s="45"/>
    </row>
    <row r="30" spans="1:5" x14ac:dyDescent="0.2">
      <c r="A30" s="163" t="s">
        <v>72</v>
      </c>
      <c r="B30" s="164"/>
      <c r="C30" s="67" t="s">
        <v>77</v>
      </c>
      <c r="D30" s="67" t="s">
        <v>78</v>
      </c>
      <c r="E30" s="67" t="s">
        <v>49</v>
      </c>
    </row>
    <row r="31" spans="1:5" x14ac:dyDescent="0.2">
      <c r="A31" s="165"/>
      <c r="B31" s="166"/>
      <c r="C31" s="68" t="s">
        <v>48</v>
      </c>
      <c r="D31" s="68" t="s">
        <v>98</v>
      </c>
      <c r="E31" s="68" t="s">
        <v>98</v>
      </c>
    </row>
    <row r="32" spans="1:5" x14ac:dyDescent="0.2">
      <c r="A32" s="161" t="s">
        <v>79</v>
      </c>
      <c r="B32" s="162"/>
      <c r="C32" s="34">
        <v>1200</v>
      </c>
      <c r="D32" s="35">
        <v>0.25</v>
      </c>
      <c r="E32" s="34">
        <f>C32*D32</f>
        <v>300</v>
      </c>
    </row>
    <row r="33" spans="1:5" x14ac:dyDescent="0.2">
      <c r="A33" s="161" t="s">
        <v>80</v>
      </c>
      <c r="B33" s="162"/>
      <c r="C33" s="34">
        <v>300</v>
      </c>
      <c r="D33" s="35">
        <v>0.25</v>
      </c>
      <c r="E33" s="34">
        <f t="shared" ref="E33:E39" si="0">C33*D33</f>
        <v>75</v>
      </c>
    </row>
    <row r="34" spans="1:5" x14ac:dyDescent="0.2">
      <c r="A34" s="161" t="s">
        <v>81</v>
      </c>
      <c r="B34" s="162"/>
      <c r="C34" s="34">
        <v>7000</v>
      </c>
      <c r="D34" s="35">
        <v>0.25</v>
      </c>
      <c r="E34" s="34">
        <f t="shared" si="0"/>
        <v>1750</v>
      </c>
    </row>
    <row r="35" spans="1:5" x14ac:dyDescent="0.2">
      <c r="A35" s="161" t="s">
        <v>82</v>
      </c>
      <c r="B35" s="162"/>
      <c r="C35" s="34">
        <v>2000</v>
      </c>
      <c r="D35" s="35">
        <v>0.25</v>
      </c>
      <c r="E35" s="34">
        <f t="shared" si="0"/>
        <v>500</v>
      </c>
    </row>
    <row r="36" spans="1:5" x14ac:dyDescent="0.2">
      <c r="A36" s="161" t="s">
        <v>83</v>
      </c>
      <c r="B36" s="162"/>
      <c r="C36" s="34">
        <v>400</v>
      </c>
      <c r="D36" s="35">
        <v>0.25</v>
      </c>
      <c r="E36" s="34">
        <f t="shared" si="0"/>
        <v>100</v>
      </c>
    </row>
    <row r="37" spans="1:5" x14ac:dyDescent="0.2">
      <c r="A37" s="161" t="s">
        <v>84</v>
      </c>
      <c r="B37" s="162"/>
      <c r="C37" s="34">
        <v>7500</v>
      </c>
      <c r="D37" s="35">
        <v>0.25</v>
      </c>
      <c r="E37" s="34">
        <f t="shared" si="0"/>
        <v>1875</v>
      </c>
    </row>
    <row r="38" spans="1:5" x14ac:dyDescent="0.2">
      <c r="A38" s="161"/>
      <c r="B38" s="162"/>
      <c r="C38" s="34"/>
      <c r="D38" s="35"/>
      <c r="E38" s="34">
        <f t="shared" si="0"/>
        <v>0</v>
      </c>
    </row>
    <row r="39" spans="1:5" x14ac:dyDescent="0.2">
      <c r="A39" s="161"/>
      <c r="B39" s="162"/>
      <c r="C39" s="34"/>
      <c r="D39" s="35"/>
      <c r="E39" s="34">
        <f t="shared" si="0"/>
        <v>0</v>
      </c>
    </row>
    <row r="40" spans="1:5" x14ac:dyDescent="0.2">
      <c r="A40" s="167" t="s">
        <v>179</v>
      </c>
      <c r="B40" s="172"/>
      <c r="C40" s="172"/>
      <c r="D40" s="168"/>
      <c r="E40" s="46">
        <f>SUM(E32:E39)</f>
        <v>4600</v>
      </c>
    </row>
    <row r="42" spans="1:5" x14ac:dyDescent="0.2">
      <c r="A42" s="171" t="s">
        <v>99</v>
      </c>
      <c r="B42" s="171"/>
      <c r="C42" s="171"/>
      <c r="D42" s="171"/>
      <c r="E42" s="171"/>
    </row>
    <row r="43" spans="1:5" ht="54" customHeight="1" x14ac:dyDescent="0.2">
      <c r="A43" s="170" t="s">
        <v>85</v>
      </c>
      <c r="B43" s="170"/>
      <c r="C43" s="170"/>
      <c r="D43" s="170"/>
      <c r="E43" s="170"/>
    </row>
  </sheetData>
  <mergeCells count="30">
    <mergeCell ref="A43:E43"/>
    <mergeCell ref="A38:B38"/>
    <mergeCell ref="A39:B39"/>
    <mergeCell ref="A40:D40"/>
    <mergeCell ref="A33:B33"/>
    <mergeCell ref="A34:B34"/>
    <mergeCell ref="A35:B35"/>
    <mergeCell ref="A36:B36"/>
    <mergeCell ref="A37:B37"/>
    <mergeCell ref="A18:D18"/>
    <mergeCell ref="A19:D19"/>
    <mergeCell ref="A16:D16"/>
    <mergeCell ref="A17:D17"/>
    <mergeCell ref="A32:B32"/>
    <mergeCell ref="A1:E1"/>
    <mergeCell ref="B26:E26"/>
    <mergeCell ref="B28:E28"/>
    <mergeCell ref="A42:E42"/>
    <mergeCell ref="A30:B31"/>
    <mergeCell ref="B27:E27"/>
    <mergeCell ref="B6:E6"/>
    <mergeCell ref="B8:E8"/>
    <mergeCell ref="B10:E10"/>
    <mergeCell ref="A4:E4"/>
    <mergeCell ref="A20:D20"/>
    <mergeCell ref="A24:E24"/>
    <mergeCell ref="A21:D21"/>
    <mergeCell ref="A12:D13"/>
    <mergeCell ref="A14:D14"/>
    <mergeCell ref="A15:D15"/>
  </mergeCells>
  <printOptions horizontalCentered="1"/>
  <pageMargins left="0.45" right="0.45" top="0.5" bottom="0.5" header="0.3" footer="0.3"/>
  <pageSetup fitToWidth="0" orientation="portrait" r:id="rId1"/>
  <headerFooter>
    <oddFooter>&amp;LTTUHSCEP&amp;CPage 5&amp;RRev. March 2015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zoomScale="125" zoomScaleNormal="125" workbookViewId="0">
      <selection sqref="A1:F1"/>
    </sheetView>
  </sheetViews>
  <sheetFormatPr defaultColWidth="9.140625" defaultRowHeight="12.75" x14ac:dyDescent="0.2"/>
  <cols>
    <col min="1" max="1" width="6.7109375" style="2" customWidth="1"/>
    <col min="2" max="2" width="40.7109375" style="2" customWidth="1"/>
    <col min="3" max="3" width="11" style="2" bestFit="1" customWidth="1"/>
    <col min="4" max="6" width="14.7109375" style="2" customWidth="1"/>
    <col min="7" max="16384" width="9.140625" style="2"/>
  </cols>
  <sheetData>
    <row r="1" spans="1:6" ht="15.75" x14ac:dyDescent="0.25">
      <c r="A1" s="140" t="s">
        <v>111</v>
      </c>
      <c r="B1" s="141"/>
      <c r="C1" s="141"/>
      <c r="D1" s="141"/>
      <c r="E1" s="141"/>
      <c r="F1" s="142"/>
    </row>
    <row r="4" spans="1:6" ht="38.25" customHeight="1" x14ac:dyDescent="0.2">
      <c r="A4" s="54" t="s">
        <v>74</v>
      </c>
      <c r="B4" s="177" t="s">
        <v>112</v>
      </c>
      <c r="C4" s="177"/>
      <c r="D4" s="177"/>
      <c r="E4" s="177"/>
      <c r="F4" s="177"/>
    </row>
    <row r="5" spans="1:6" ht="12.75" customHeight="1" x14ac:dyDescent="0.2">
      <c r="A5" s="54"/>
      <c r="B5" s="177"/>
      <c r="C5" s="177"/>
      <c r="D5" s="177"/>
      <c r="E5" s="177"/>
      <c r="F5" s="177"/>
    </row>
    <row r="6" spans="1:6" ht="24.75" customHeight="1" x14ac:dyDescent="0.2">
      <c r="A6" s="54"/>
      <c r="B6" s="177" t="s">
        <v>113</v>
      </c>
      <c r="C6" s="177"/>
      <c r="D6" s="177"/>
      <c r="E6" s="177"/>
      <c r="F6" s="177"/>
    </row>
    <row r="7" spans="1:6" ht="12.75" customHeight="1" x14ac:dyDescent="0.2">
      <c r="A7" s="54"/>
      <c r="B7" s="177"/>
      <c r="C7" s="177"/>
      <c r="D7" s="177"/>
      <c r="E7" s="177"/>
      <c r="F7" s="177"/>
    </row>
    <row r="8" spans="1:6" ht="26.25" customHeight="1" x14ac:dyDescent="0.2">
      <c r="A8" s="53"/>
      <c r="B8" s="192" t="s">
        <v>114</v>
      </c>
      <c r="C8" s="192"/>
      <c r="D8" s="192"/>
      <c r="E8" s="192"/>
      <c r="F8" s="192"/>
    </row>
    <row r="10" spans="1:6" x14ac:dyDescent="0.2">
      <c r="A10" s="182" t="s">
        <v>122</v>
      </c>
      <c r="B10" s="182"/>
      <c r="C10" s="71" t="s">
        <v>121</v>
      </c>
      <c r="D10" s="183"/>
      <c r="E10" s="184"/>
      <c r="F10" s="72"/>
    </row>
    <row r="11" spans="1:6" x14ac:dyDescent="0.2">
      <c r="A11" s="182"/>
      <c r="B11" s="182"/>
      <c r="C11" s="71" t="s">
        <v>123</v>
      </c>
      <c r="D11" s="183"/>
      <c r="E11" s="184"/>
      <c r="F11" s="72"/>
    </row>
    <row r="12" spans="1:6" x14ac:dyDescent="0.2">
      <c r="A12" s="45"/>
      <c r="B12" s="45"/>
      <c r="C12" s="45"/>
      <c r="D12" s="45"/>
      <c r="E12" s="45"/>
      <c r="F12" s="45"/>
    </row>
    <row r="13" spans="1:6" x14ac:dyDescent="0.2">
      <c r="A13" s="163" t="s">
        <v>72</v>
      </c>
      <c r="B13" s="164"/>
      <c r="C13" s="189" t="s">
        <v>46</v>
      </c>
      <c r="D13" s="67" t="s">
        <v>119</v>
      </c>
      <c r="E13" s="67" t="s">
        <v>119</v>
      </c>
      <c r="F13" s="67" t="s">
        <v>120</v>
      </c>
    </row>
    <row r="14" spans="1:6" x14ac:dyDescent="0.2">
      <c r="A14" s="187"/>
      <c r="B14" s="188"/>
      <c r="C14" s="190"/>
      <c r="D14" s="73" t="s">
        <v>115</v>
      </c>
      <c r="E14" s="73" t="s">
        <v>118</v>
      </c>
      <c r="F14" s="73" t="s">
        <v>129</v>
      </c>
    </row>
    <row r="15" spans="1:6" x14ac:dyDescent="0.2">
      <c r="A15" s="165"/>
      <c r="B15" s="166"/>
      <c r="C15" s="191"/>
      <c r="D15" s="68" t="s">
        <v>116</v>
      </c>
      <c r="E15" s="68" t="s">
        <v>117</v>
      </c>
      <c r="F15" s="68" t="s">
        <v>130</v>
      </c>
    </row>
    <row r="16" spans="1:6" x14ac:dyDescent="0.2">
      <c r="A16" s="167" t="s">
        <v>124</v>
      </c>
      <c r="B16" s="168"/>
      <c r="C16" s="61">
        <v>9684</v>
      </c>
      <c r="D16" s="46">
        <v>2000</v>
      </c>
      <c r="E16" s="46">
        <v>5554</v>
      </c>
      <c r="F16" s="46">
        <f>C16-D16-E16</f>
        <v>2130</v>
      </c>
    </row>
    <row r="17" spans="1:8" x14ac:dyDescent="0.2">
      <c r="A17" s="175"/>
      <c r="B17" s="176"/>
      <c r="C17" s="49"/>
      <c r="D17" s="51"/>
      <c r="E17" s="51"/>
      <c r="F17" s="51"/>
    </row>
    <row r="18" spans="1:8" x14ac:dyDescent="0.2">
      <c r="A18" s="175" t="s">
        <v>125</v>
      </c>
      <c r="B18" s="176"/>
      <c r="C18" s="49">
        <v>90554</v>
      </c>
      <c r="D18" s="51">
        <v>2500</v>
      </c>
      <c r="E18" s="51">
        <v>5554</v>
      </c>
      <c r="F18" s="55">
        <f t="shared" ref="F18:F19" si="0">C18-D18-E18</f>
        <v>82500</v>
      </c>
    </row>
    <row r="19" spans="1:8" x14ac:dyDescent="0.2">
      <c r="A19" s="175" t="s">
        <v>126</v>
      </c>
      <c r="B19" s="176"/>
      <c r="C19" s="49">
        <v>83505</v>
      </c>
      <c r="D19" s="59"/>
      <c r="E19" s="59"/>
      <c r="F19" s="55">
        <f t="shared" si="0"/>
        <v>83505</v>
      </c>
    </row>
    <row r="20" spans="1:8" x14ac:dyDescent="0.2">
      <c r="A20" s="167" t="s">
        <v>127</v>
      </c>
      <c r="B20" s="168"/>
      <c r="C20" s="61">
        <f>C18-C19</f>
        <v>7049</v>
      </c>
      <c r="D20" s="61">
        <f t="shared" ref="D20:F20" si="1">D18-D19</f>
        <v>2500</v>
      </c>
      <c r="E20" s="61">
        <f t="shared" si="1"/>
        <v>5554</v>
      </c>
      <c r="F20" s="61">
        <f t="shared" si="1"/>
        <v>-1005</v>
      </c>
    </row>
    <row r="21" spans="1:8" x14ac:dyDescent="0.2">
      <c r="A21" s="175"/>
      <c r="B21" s="176"/>
      <c r="C21" s="49"/>
      <c r="D21" s="51"/>
      <c r="E21" s="51"/>
      <c r="F21" s="51"/>
    </row>
    <row r="22" spans="1:8" x14ac:dyDescent="0.2">
      <c r="A22" s="56" t="s">
        <v>128</v>
      </c>
      <c r="B22" s="57"/>
      <c r="C22" s="58">
        <f>C16+C20</f>
        <v>16733</v>
      </c>
      <c r="D22" s="58">
        <f t="shared" ref="D22:F22" si="2">D16+D20</f>
        <v>4500</v>
      </c>
      <c r="E22" s="58">
        <f t="shared" si="2"/>
        <v>11108</v>
      </c>
      <c r="F22" s="58">
        <f t="shared" si="2"/>
        <v>1125</v>
      </c>
    </row>
    <row r="25" spans="1:8" x14ac:dyDescent="0.2">
      <c r="A25" s="185" t="s">
        <v>132</v>
      </c>
      <c r="B25" s="185"/>
      <c r="C25" s="185"/>
      <c r="D25" s="185"/>
      <c r="E25" s="185"/>
      <c r="F25" s="63">
        <v>0</v>
      </c>
    </row>
    <row r="26" spans="1:8" x14ac:dyDescent="0.2">
      <c r="H26" s="53"/>
    </row>
    <row r="27" spans="1:8" x14ac:dyDescent="0.2">
      <c r="H27" s="53"/>
    </row>
    <row r="28" spans="1:8" x14ac:dyDescent="0.2">
      <c r="A28" s="185" t="s">
        <v>180</v>
      </c>
      <c r="B28" s="185"/>
      <c r="C28" s="185"/>
      <c r="D28" s="185"/>
      <c r="E28" s="185"/>
      <c r="F28" s="60">
        <f>F22-F25</f>
        <v>1125</v>
      </c>
    </row>
    <row r="30" spans="1:8" ht="13.9" x14ac:dyDescent="0.3">
      <c r="A30" s="62"/>
      <c r="B30" s="62"/>
      <c r="C30" s="62"/>
      <c r="D30" s="62"/>
      <c r="E30" s="62"/>
      <c r="F30" s="62"/>
    </row>
    <row r="32" spans="1:8" ht="13.9" x14ac:dyDescent="0.3">
      <c r="A32" s="171" t="s">
        <v>131</v>
      </c>
      <c r="B32" s="171"/>
      <c r="C32" s="171"/>
      <c r="D32" s="171"/>
      <c r="E32" s="171"/>
      <c r="F32" s="171"/>
    </row>
    <row r="33" spans="1:6" ht="90" customHeight="1" x14ac:dyDescent="0.3">
      <c r="A33" s="186"/>
      <c r="B33" s="186"/>
      <c r="C33" s="186"/>
      <c r="D33" s="186"/>
      <c r="E33" s="186"/>
      <c r="F33" s="186"/>
    </row>
  </sheetData>
  <mergeCells count="21">
    <mergeCell ref="B8:F8"/>
    <mergeCell ref="A1:F1"/>
    <mergeCell ref="B4:F4"/>
    <mergeCell ref="B5:F5"/>
    <mergeCell ref="B6:F6"/>
    <mergeCell ref="B7:F7"/>
    <mergeCell ref="A32:F32"/>
    <mergeCell ref="A33:F33"/>
    <mergeCell ref="A20:B20"/>
    <mergeCell ref="A21:B21"/>
    <mergeCell ref="A13:B15"/>
    <mergeCell ref="A16:B16"/>
    <mergeCell ref="A17:B17"/>
    <mergeCell ref="A18:B18"/>
    <mergeCell ref="A19:B19"/>
    <mergeCell ref="C13:C15"/>
    <mergeCell ref="A10:B11"/>
    <mergeCell ref="D10:E10"/>
    <mergeCell ref="D11:E11"/>
    <mergeCell ref="A28:E28"/>
    <mergeCell ref="A25:E25"/>
  </mergeCells>
  <printOptions horizontalCentered="1"/>
  <pageMargins left="0.45" right="0.45" top="0.75" bottom="0.75" header="0.3" footer="0.3"/>
  <pageSetup scale="94" fitToHeight="0" orientation="portrait" r:id="rId1"/>
  <headerFooter>
    <oddFooter>&amp;LTTUHSCEP&amp;CPage 6&amp;RRev. March 2015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Personnel and Fringe</vt:lpstr>
      <vt:lpstr>Direct Materials</vt:lpstr>
      <vt:lpstr>Indirect Costs-Equipment Use</vt:lpstr>
      <vt:lpstr>Direct &amp; Indirect Costs-Other</vt:lpstr>
      <vt:lpstr>Prior Period</vt:lpstr>
    </vt:vector>
  </TitlesOfParts>
  <Company>Texas Tech University Health Sciences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Angie</dc:creator>
  <cp:lastModifiedBy>Maldonado, Gigi</cp:lastModifiedBy>
  <cp:lastPrinted>2015-04-01T17:16:14Z</cp:lastPrinted>
  <dcterms:created xsi:type="dcterms:W3CDTF">2013-10-22T14:02:26Z</dcterms:created>
  <dcterms:modified xsi:type="dcterms:W3CDTF">2015-05-01T19:57:30Z</dcterms:modified>
</cp:coreProperties>
</file>